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35" windowHeight="11400" activeTab="3"/>
  </bookViews>
  <sheets>
    <sheet name="Команды" sheetId="1" r:id="rId1"/>
    <sheet name="Расплюсовка" sheetId="2" r:id="rId2"/>
    <sheet name="Спорные" sheetId="3" r:id="rId3"/>
    <sheet name="Таблица тура" sheetId="4" r:id="rId4"/>
    <sheet name="Таблица общая" sheetId="5" r:id="rId5"/>
    <sheet name="Таблица российская" sheetId="6" r:id="rId6"/>
  </sheets>
  <definedNames/>
  <calcPr fullCalcOnLoad="1"/>
</workbook>
</file>

<file path=xl/sharedStrings.xml><?xml version="1.0" encoding="utf-8"?>
<sst xmlns="http://schemas.openxmlformats.org/spreadsheetml/2006/main" count="3668" uniqueCount="529">
  <si>
    <t>Название команды</t>
  </si>
  <si>
    <t>Город</t>
  </si>
  <si>
    <t>Тур №1</t>
  </si>
  <si>
    <t>Тур №2</t>
  </si>
  <si>
    <t>Место</t>
  </si>
  <si>
    <t>Команда</t>
  </si>
  <si>
    <t>Итого</t>
  </si>
  <si>
    <t>% взявших команд</t>
  </si>
  <si>
    <t>Азербайджан</t>
  </si>
  <si>
    <t>Армения</t>
  </si>
  <si>
    <t>Беларусь</t>
  </si>
  <si>
    <t>Литва</t>
  </si>
  <si>
    <t>Россия</t>
  </si>
  <si>
    <t>Узбекистан</t>
  </si>
  <si>
    <t>Украина</t>
  </si>
  <si>
    <t>Цветовая гамма стран (базовый цвет)</t>
  </si>
  <si>
    <t>mid</t>
  </si>
  <si>
    <t>%%: 20-80</t>
  </si>
  <si>
    <t>%%: 30-70</t>
  </si>
  <si>
    <t>Stage proportion</t>
  </si>
  <si>
    <t>:</t>
  </si>
  <si>
    <t>%%: &gt;=50</t>
  </si>
  <si>
    <t>5max - 5min</t>
  </si>
  <si>
    <t>3max - 3min</t>
  </si>
  <si>
    <t>Сумма</t>
  </si>
  <si>
    <t>Тур 1</t>
  </si>
  <si>
    <t>Тур 2</t>
  </si>
  <si>
    <t>Тур 3</t>
  </si>
  <si>
    <t>Тур 4</t>
  </si>
  <si>
    <t>ID</t>
  </si>
  <si>
    <t>Ш / М</t>
  </si>
  <si>
    <t>Кушетка Фрейда</t>
  </si>
  <si>
    <t>Красноярск</t>
  </si>
  <si>
    <t>Желтая подводная лодка</t>
  </si>
  <si>
    <t>RU2401001</t>
  </si>
  <si>
    <t>RU2401002</t>
  </si>
  <si>
    <t>Google</t>
  </si>
  <si>
    <t>Индекс зубной феи</t>
  </si>
  <si>
    <t>Характер Бетховена</t>
  </si>
  <si>
    <t>Ворота Рима</t>
  </si>
  <si>
    <t>Виды Украины</t>
  </si>
  <si>
    <t>Мир без религии</t>
  </si>
  <si>
    <t>Короля узнали по монете</t>
  </si>
  <si>
    <t>LGM пульсар</t>
  </si>
  <si>
    <t>Длинные волосы бойцов</t>
  </si>
  <si>
    <t>Высота Берлинской стены</t>
  </si>
  <si>
    <t>Наносная земля французских рек</t>
  </si>
  <si>
    <t>Трансмутация тыквы</t>
  </si>
  <si>
    <t>Китайский шепот</t>
  </si>
  <si>
    <t>Феншуй и компас</t>
  </si>
  <si>
    <t>Кофе по-венски</t>
  </si>
  <si>
    <t>Знак вопроса</t>
  </si>
  <si>
    <t>Христиане-переводчики</t>
  </si>
  <si>
    <t>Пирамиды Гизы</t>
  </si>
  <si>
    <t>"Пепси-кола" в космосе</t>
  </si>
  <si>
    <t>Шаман и радиоприемник</t>
  </si>
  <si>
    <t>Орден Святого Духа</t>
  </si>
  <si>
    <t>Белые сдались</t>
  </si>
  <si>
    <t>Брак по факту ношения ключей</t>
  </si>
  <si>
    <t>Навигация</t>
  </si>
  <si>
    <t>Набоков-сценарист</t>
  </si>
  <si>
    <t>Ядерный гриб из Лас-Вегаса</t>
  </si>
  <si>
    <t>Картинки с выставки</t>
  </si>
  <si>
    <t>Горький-Буратино</t>
  </si>
  <si>
    <t>Медвежья академия</t>
  </si>
  <si>
    <t>Холдинг Alphabet</t>
  </si>
  <si>
    <t>+</t>
  </si>
  <si>
    <t>Z</t>
  </si>
  <si>
    <t>Эбакки</t>
  </si>
  <si>
    <t>RU5201001</t>
  </si>
  <si>
    <t>RU5201002</t>
  </si>
  <si>
    <t>Нижний Новгород</t>
  </si>
  <si>
    <t>Команда А</t>
  </si>
  <si>
    <t>М</t>
  </si>
  <si>
    <t>Чуть выше плинтуса</t>
  </si>
  <si>
    <t>А.Т.О.М.</t>
  </si>
  <si>
    <t>ПАНБАТ</t>
  </si>
  <si>
    <t>Енот Александр</t>
  </si>
  <si>
    <t>Октет имени Льва Пигалицина</t>
  </si>
  <si>
    <t>Дзержинск</t>
  </si>
  <si>
    <t>Зеленый с жасмином</t>
  </si>
  <si>
    <t>КурСор</t>
  </si>
  <si>
    <t>RU5201003</t>
  </si>
  <si>
    <t>RU5201004</t>
  </si>
  <si>
    <t>RU5201005</t>
  </si>
  <si>
    <t>RU5201006</t>
  </si>
  <si>
    <t>RU5201007</t>
  </si>
  <si>
    <t>RU5201008</t>
  </si>
  <si>
    <t>RU5201009</t>
  </si>
  <si>
    <t>RU5201010</t>
  </si>
  <si>
    <t>RU5201011</t>
  </si>
  <si>
    <t>Замок Иф-младший</t>
  </si>
  <si>
    <t>RU5201012</t>
  </si>
  <si>
    <t>Дивергенты</t>
  </si>
  <si>
    <t>Нижневартовск</t>
  </si>
  <si>
    <t>Snowflakes</t>
  </si>
  <si>
    <t>Ш</t>
  </si>
  <si>
    <t>Vox Rationis</t>
  </si>
  <si>
    <t>Const</t>
  </si>
  <si>
    <t>Уральские корифеи</t>
  </si>
  <si>
    <t>Жёлтая подводная лодка</t>
  </si>
  <si>
    <t>Чайники</t>
  </si>
  <si>
    <t>Виктория</t>
  </si>
  <si>
    <t>ООН</t>
  </si>
  <si>
    <t>Дети Омеги</t>
  </si>
  <si>
    <t>Нижний Тагил</t>
  </si>
  <si>
    <t>RU8602001</t>
  </si>
  <si>
    <t>RU8602002</t>
  </si>
  <si>
    <t>RU6602001</t>
  </si>
  <si>
    <t>RU6602002</t>
  </si>
  <si>
    <t>RU6602003</t>
  </si>
  <si>
    <t>RU6602004</t>
  </si>
  <si>
    <t>RU6602005</t>
  </si>
  <si>
    <t>RU6602006</t>
  </si>
  <si>
    <t>RU6602007</t>
  </si>
  <si>
    <t>RU6602008</t>
  </si>
  <si>
    <t>Леди Гага Мценского уезда</t>
  </si>
  <si>
    <t>Радужные варежки</t>
  </si>
  <si>
    <t>ОК, Гегель</t>
  </si>
  <si>
    <t>Ф</t>
  </si>
  <si>
    <t>Alpen Gold</t>
  </si>
  <si>
    <t>Растафари</t>
  </si>
  <si>
    <t>Роковые яйца</t>
  </si>
  <si>
    <t>Котики Апокалипсиса</t>
  </si>
  <si>
    <t>Солянка</t>
  </si>
  <si>
    <t>42 градуса по Фаренгейту</t>
  </si>
  <si>
    <t>Минск</t>
  </si>
  <si>
    <t>номер вопроса</t>
  </si>
  <si>
    <t>ответ команды</t>
  </si>
  <si>
    <t>вердикт</t>
  </si>
  <si>
    <t>обоснование</t>
  </si>
  <si>
    <t>ворота</t>
  </si>
  <si>
    <t>-</t>
  </si>
  <si>
    <t>Требовалось ответить двумя словами. Столь очевидное недержание формы поощрять нельзя.</t>
  </si>
  <si>
    <t>крепостные ворота</t>
  </si>
  <si>
    <t>Будем считать, что Ромул однозначно указывает на поселение.</t>
  </si>
  <si>
    <t>валюта</t>
  </si>
  <si>
    <t>Слово "валюта" относится, скорее, к области наименования денежных единиц, чем к их конкретному виду. Если первому факту вопроса этот ответ еще как-то соответствует, то второму - уже нет.</t>
  </si>
  <si>
    <t>little green men</t>
  </si>
  <si>
    <t>Число не имеет значения</t>
  </si>
  <si>
    <t>сломанный телефон</t>
  </si>
  <si>
    <t>Согласно википедии, это название используется наряду с авторским ответом.</t>
  </si>
  <si>
    <t>глухой телефон</t>
  </si>
  <si>
    <t>И такое название, как оказалось, тоже употребляется.</t>
  </si>
  <si>
    <t>прямая речь</t>
  </si>
  <si>
    <t>Нам не удалось найти подтверждения, что первым или одним из первых прямую речь стал фиксировать именно Алкуин. Есть основания полагать, что произошло это значительно раньше.</t>
  </si>
  <si>
    <t>перевести счященное писание</t>
  </si>
  <si>
    <t>Священная книга у мусульман есть своя, и переводить чужую большого смысла в данном контексте нет.</t>
  </si>
  <si>
    <t>Каир</t>
  </si>
  <si>
    <t>В настоящее время Гиза редставляет собой западную часть Каирского мегаполиса. Поскольку в вопросе требовался современный город, то ответ команды должен быть зачтен.</t>
  </si>
  <si>
    <t>Фивы</t>
  </si>
  <si>
    <t>Даже если признать тождественность древних Фив и современного Луксора, на роль ближайшего города он никак не подходит.</t>
  </si>
  <si>
    <t>в Мире</t>
  </si>
  <si>
    <t>К сожалению, хотя команды и поняли смысл рекламной акции, засчитать такой ответ не представляется возможным, поскольку игра слов, на которую опирались команды, есть только в русском языке, в то время как кампания была всемирной.</t>
  </si>
  <si>
    <t>в "Мире"</t>
  </si>
  <si>
    <t>на МКС</t>
  </si>
  <si>
    <t>На тот момент МКС еще не была запущена.</t>
  </si>
  <si>
    <t>Галактика</t>
  </si>
  <si>
    <t>Согласно определению, космос - участки Вселенной, которые лежат вне границ атмосфер небесных тел. В то же время, галактика включает в себя звездные системы вместе с их планетами. То есть Земля является частью галактики Млечный Путь. Очевидно, что  на Земле "Пепси" не контролирует 100% рынка, а значит у нее нет 100% продаж и в галактике.</t>
  </si>
  <si>
    <t>во вселенной</t>
  </si>
  <si>
    <t>Планета Земля является частью вселенной. На планете Земля "Пепси" не контролирует 100% продаж, значит, и во вселенной тоже.</t>
  </si>
  <si>
    <t>александр 1 благославенный</t>
  </si>
  <si>
    <t>Ответ не содержит неверных уточнений.</t>
  </si>
  <si>
    <t>Александр II</t>
  </si>
  <si>
    <t>Допускаем, что имела место описка, но очко команда получает не за то, что подумала, а за то, что написала.</t>
  </si>
  <si>
    <t>Александр I, Кутузов</t>
  </si>
  <si>
    <t>Согласно Кодексу спортивного ЧГК, ответ считается неверным, если он содержит более одного ответа на вопрос, причем хотя бы один из ответов неверен. Это как раз такой случай.</t>
  </si>
  <si>
    <t>капитуляция</t>
  </si>
  <si>
    <t>Упоминание белых критично для зачета. Ответ команды не позволяет понять, зачем было сводить в один вопрос шахматную партию и сражение гражданской войны в России.</t>
  </si>
  <si>
    <t>Обручальное кольцо</t>
  </si>
  <si>
    <t>Это отдельный вопрос, насколько был распространен в Скандинавии обычай обмена кольцами при заключении брака, но по смыслу ответ достаточно близок к авторскому.</t>
  </si>
  <si>
    <t>Ношение кольца</t>
  </si>
  <si>
    <t>Контекст вопроса позволяет трактовать эти ответы как почти синонимичные предыдущему.</t>
  </si>
  <si>
    <t>Кольцо</t>
  </si>
  <si>
    <t>брак</t>
  </si>
  <si>
    <t>Совместное проживание без регистрации, строго говоря, браком не является, поэтому ответ команды может быть зачтен.</t>
  </si>
  <si>
    <t>замужество</t>
  </si>
  <si>
    <t xml:space="preserve">Как справедливо отметила команда, стутус замужества подразумевает регистрацию брака. </t>
  </si>
  <si>
    <t>испытание бомб</t>
  </si>
  <si>
    <t>Нам не удалось найти сведений, что в штате Невада в описанном промежутке времени испытывались неядерные бомбы, поэтому ответ не имеет неверной трактовки</t>
  </si>
  <si>
    <t>Взрыв бомбы</t>
  </si>
  <si>
    <t>Испытание бомбы</t>
  </si>
  <si>
    <t>укротителей медведей</t>
  </si>
  <si>
    <t>Нам не известно о существовании отдельной школы для поводырей медведей, поэтому ситуация трактована в пользу команды.</t>
  </si>
  <si>
    <t>Экватор</t>
  </si>
  <si>
    <t>Клайпеда</t>
  </si>
  <si>
    <t>Меридиан</t>
  </si>
  <si>
    <t>Эврика</t>
  </si>
  <si>
    <t>Smile</t>
  </si>
  <si>
    <t>Панды</t>
  </si>
  <si>
    <t>Атомы</t>
  </si>
  <si>
    <t xml:space="preserve">Жаренные гвозди </t>
  </si>
  <si>
    <t xml:space="preserve">Старая гвардия </t>
  </si>
  <si>
    <t>Анархисты</t>
  </si>
  <si>
    <t>LT0101001</t>
  </si>
  <si>
    <t>LT0101002</t>
  </si>
  <si>
    <t>LT0101003</t>
  </si>
  <si>
    <t>LT0101004</t>
  </si>
  <si>
    <t>LT0101005</t>
  </si>
  <si>
    <t>LT0101006</t>
  </si>
  <si>
    <t>LT0101007</t>
  </si>
  <si>
    <t>LT0101008</t>
  </si>
  <si>
    <t>LT0101009</t>
  </si>
  <si>
    <t>BY0501001</t>
  </si>
  <si>
    <t>Десяточка</t>
  </si>
  <si>
    <t>BY0501002</t>
  </si>
  <si>
    <t>Криптонит</t>
  </si>
  <si>
    <t>BY0501003</t>
  </si>
  <si>
    <t>Анчутки</t>
  </si>
  <si>
    <t>BY0501004</t>
  </si>
  <si>
    <t>Рыжие орлы</t>
  </si>
  <si>
    <t>BY0501005</t>
  </si>
  <si>
    <t>Оранжевый зигзаг</t>
  </si>
  <si>
    <t>BY0501006</t>
  </si>
  <si>
    <t>Нейтрино</t>
  </si>
  <si>
    <t>BY0501007</t>
  </si>
  <si>
    <t>ДЭКОС</t>
  </si>
  <si>
    <t>BY0501008</t>
  </si>
  <si>
    <t>Квин</t>
  </si>
  <si>
    <t>BY0501009</t>
  </si>
  <si>
    <t>Arctic bison</t>
  </si>
  <si>
    <t>BY0501010</t>
  </si>
  <si>
    <t>Котелок идей</t>
  </si>
  <si>
    <t>Stravita</t>
  </si>
  <si>
    <t>Борисов</t>
  </si>
  <si>
    <t>RU3201001</t>
  </si>
  <si>
    <t>Вольвокс</t>
  </si>
  <si>
    <t>RU3201002</t>
  </si>
  <si>
    <t>Удача Плюс</t>
  </si>
  <si>
    <t>RU3201003</t>
  </si>
  <si>
    <t>T.E.S.L.A.</t>
  </si>
  <si>
    <t>RU3201004</t>
  </si>
  <si>
    <t>Пиксели</t>
  </si>
  <si>
    <t>RU3201005</t>
  </si>
  <si>
    <t>Роден</t>
  </si>
  <si>
    <t>Брянск</t>
  </si>
  <si>
    <t>Чебуреки</t>
  </si>
  <si>
    <t>Оптимисты</t>
  </si>
  <si>
    <t>RU6202001</t>
  </si>
  <si>
    <t>RU6202002</t>
  </si>
  <si>
    <t>Сасово</t>
  </si>
  <si>
    <t>Кустарёвка</t>
  </si>
  <si>
    <t>RU6001001</t>
  </si>
  <si>
    <t>Наследники Великой Империи</t>
  </si>
  <si>
    <t>RU6001002</t>
  </si>
  <si>
    <t>Победители по жизни</t>
  </si>
  <si>
    <t>RU6001003</t>
  </si>
  <si>
    <t>Пингвины</t>
  </si>
  <si>
    <t>RU6001004</t>
  </si>
  <si>
    <t>Летучий нидерландец</t>
  </si>
  <si>
    <t>RU6001005</t>
  </si>
  <si>
    <t>Аристократы</t>
  </si>
  <si>
    <t>RU6001007</t>
  </si>
  <si>
    <t>220 вольт</t>
  </si>
  <si>
    <t>Великие Луки</t>
  </si>
  <si>
    <t>Олимп</t>
  </si>
  <si>
    <t>Космический ПервоЗверь</t>
  </si>
  <si>
    <t>Искусственный интеллект</t>
  </si>
  <si>
    <t>Шестое Чувство</t>
  </si>
  <si>
    <t>Carpe Diem</t>
  </si>
  <si>
    <t>Едiная Имперiя</t>
  </si>
  <si>
    <t>Палеолитский Вопль</t>
  </si>
  <si>
    <t>Отряд Дамблдора</t>
  </si>
  <si>
    <t>Как ПойДет</t>
  </si>
  <si>
    <t>МОЗГ</t>
  </si>
  <si>
    <t>Барремский Ярус</t>
  </si>
  <si>
    <t>5 + 1</t>
  </si>
  <si>
    <t>Липецк</t>
  </si>
  <si>
    <t>RU4801001</t>
  </si>
  <si>
    <t>RU4801002</t>
  </si>
  <si>
    <t>RU4801003</t>
  </si>
  <si>
    <t>RU4801004</t>
  </si>
  <si>
    <t>RU4801005</t>
  </si>
  <si>
    <t>RU4801006</t>
  </si>
  <si>
    <t>RU4801007</t>
  </si>
  <si>
    <t>RU4801008</t>
  </si>
  <si>
    <t>RU4801009</t>
  </si>
  <si>
    <t>RU4801010</t>
  </si>
  <si>
    <t>RU4801011</t>
  </si>
  <si>
    <t>RU4801012</t>
  </si>
  <si>
    <t>Шпроты Шредингера</t>
  </si>
  <si>
    <t>Пермь</t>
  </si>
  <si>
    <t>Котики против печальки</t>
  </si>
  <si>
    <t>RU5901001</t>
  </si>
  <si>
    <t>RU5901002</t>
  </si>
  <si>
    <t>RU8601001</t>
  </si>
  <si>
    <t>Эрудиты</t>
  </si>
  <si>
    <t>RU8601002</t>
  </si>
  <si>
    <t>Маркеры</t>
  </si>
  <si>
    <t>RU8601003</t>
  </si>
  <si>
    <t>Как? С кем? И почему?</t>
  </si>
  <si>
    <t>RU8601004</t>
  </si>
  <si>
    <t>Загон Кука</t>
  </si>
  <si>
    <t>Ханты-Мансийск</t>
  </si>
  <si>
    <t>Анатомия разума</t>
  </si>
  <si>
    <t>Панчакона</t>
  </si>
  <si>
    <t>Сломанный циферблат</t>
  </si>
  <si>
    <t>Тюмень</t>
  </si>
  <si>
    <t>RU7201001</t>
  </si>
  <si>
    <t>RU7201002</t>
  </si>
  <si>
    <t>RU7201003</t>
  </si>
  <si>
    <t>RU2901001</t>
  </si>
  <si>
    <t>КПСС</t>
  </si>
  <si>
    <t>RU2902001</t>
  </si>
  <si>
    <t>Северодвинск</t>
  </si>
  <si>
    <t>Солярис</t>
  </si>
  <si>
    <t>Нестандарты</t>
  </si>
  <si>
    <t>BY0502001</t>
  </si>
  <si>
    <t>BY0502002</t>
  </si>
  <si>
    <t>Жодино</t>
  </si>
  <si>
    <t>8Б</t>
  </si>
  <si>
    <t>RU2901002</t>
  </si>
  <si>
    <t>Elsky.cor</t>
  </si>
  <si>
    <t>RU2901003</t>
  </si>
  <si>
    <t>БезднА</t>
  </si>
  <si>
    <t>RU2901004</t>
  </si>
  <si>
    <t>Команда Козульного комбината</t>
  </si>
  <si>
    <t>RU2901005</t>
  </si>
  <si>
    <t>Наследие</t>
  </si>
  <si>
    <t>RU2901006</t>
  </si>
  <si>
    <t>ООО "ООО"</t>
  </si>
  <si>
    <t>RU2901007</t>
  </si>
  <si>
    <t>Пассажирские наездники на верблюдах</t>
  </si>
  <si>
    <t>RU2901008</t>
  </si>
  <si>
    <t>Синусоида енота</t>
  </si>
  <si>
    <t>RU2901009</t>
  </si>
  <si>
    <t>СПОК</t>
  </si>
  <si>
    <t>Архангельск</t>
  </si>
  <si>
    <t>RU7601001</t>
  </si>
  <si>
    <t>Пи</t>
  </si>
  <si>
    <t>RU7601002</t>
  </si>
  <si>
    <t>Нуль</t>
  </si>
  <si>
    <t>RU7601003</t>
  </si>
  <si>
    <t>Е</t>
  </si>
  <si>
    <t>Ярославль</t>
  </si>
  <si>
    <t>RU4001001</t>
  </si>
  <si>
    <t>Проект "Разгром"</t>
  </si>
  <si>
    <t>RU4001002</t>
  </si>
  <si>
    <t>Пришли посидеть</t>
  </si>
  <si>
    <t>Калуга</t>
  </si>
  <si>
    <t>Hellборщ</t>
  </si>
  <si>
    <t>Смоленск</t>
  </si>
  <si>
    <t>MIFIтуум мобиле</t>
  </si>
  <si>
    <t>Какоеэточто</t>
  </si>
  <si>
    <t>RU6701001</t>
  </si>
  <si>
    <t>RU6701002</t>
  </si>
  <si>
    <t>RU6701003</t>
  </si>
  <si>
    <t>BY0701001</t>
  </si>
  <si>
    <t>BY0701002</t>
  </si>
  <si>
    <t>BY0701003</t>
  </si>
  <si>
    <t>BY0701004</t>
  </si>
  <si>
    <t>BY0701005</t>
  </si>
  <si>
    <t>BY0701006</t>
  </si>
  <si>
    <t>BY0701007</t>
  </si>
  <si>
    <t>BY0701008</t>
  </si>
  <si>
    <t>BY0701009</t>
  </si>
  <si>
    <t>BY0701010</t>
  </si>
  <si>
    <t>BY0501011</t>
  </si>
  <si>
    <t>BY0501012</t>
  </si>
  <si>
    <t>Будильник</t>
  </si>
  <si>
    <t>Тоншаево</t>
  </si>
  <si>
    <t>RU5202001</t>
  </si>
  <si>
    <t>RU3801001</t>
  </si>
  <si>
    <t>Бозон Хиггса</t>
  </si>
  <si>
    <t>Иркутск</t>
  </si>
  <si>
    <t>RU3801002</t>
  </si>
  <si>
    <t>ZOG</t>
  </si>
  <si>
    <t>RU3801003</t>
  </si>
  <si>
    <t>Инфа-100</t>
  </si>
  <si>
    <t>RU3801004</t>
  </si>
  <si>
    <t>Сталин печёт блины</t>
  </si>
  <si>
    <t>RU3801005</t>
  </si>
  <si>
    <t>Марс</t>
  </si>
  <si>
    <t>RU3801006</t>
  </si>
  <si>
    <t>Тартар</t>
  </si>
  <si>
    <t>RU3801007</t>
  </si>
  <si>
    <t>Аутята</t>
  </si>
  <si>
    <t>RU3801008</t>
  </si>
  <si>
    <t>Астрологические ёжики</t>
  </si>
  <si>
    <t>RU3801009</t>
  </si>
  <si>
    <t>Лёгкая ирония</t>
  </si>
  <si>
    <t>RU3801010</t>
  </si>
  <si>
    <t>Деловой грейпфрут</t>
  </si>
  <si>
    <t>RU3801011</t>
  </si>
  <si>
    <t>Совушки</t>
  </si>
  <si>
    <t>RU3801012</t>
  </si>
  <si>
    <t>Единорожики</t>
  </si>
  <si>
    <t>RU3801013</t>
  </si>
  <si>
    <t>Гротеск</t>
  </si>
  <si>
    <t>RU3801014</t>
  </si>
  <si>
    <t>Дай Леща</t>
  </si>
  <si>
    <t>RU3801015</t>
  </si>
  <si>
    <t>Шок и трепет</t>
  </si>
  <si>
    <t>RU3801016</t>
  </si>
  <si>
    <t>Квалифицированный ананас</t>
  </si>
  <si>
    <t>RU3801017</t>
  </si>
  <si>
    <t>Фуфламицин</t>
  </si>
  <si>
    <t>Ангарск</t>
  </si>
  <si>
    <t>AM0101001</t>
  </si>
  <si>
    <t>Ереван</t>
  </si>
  <si>
    <t>Фарго</t>
  </si>
  <si>
    <t>RU3701001</t>
  </si>
  <si>
    <t>Фрегат</t>
  </si>
  <si>
    <t>Иваново</t>
  </si>
  <si>
    <t>RU3701002</t>
  </si>
  <si>
    <t>Легион 22</t>
  </si>
  <si>
    <t>RU3701003</t>
  </si>
  <si>
    <t>ФФФ</t>
  </si>
  <si>
    <t>RU3701004</t>
  </si>
  <si>
    <t>Link-22</t>
  </si>
  <si>
    <t>RU5401001</t>
  </si>
  <si>
    <t>Без пяти пол пятого</t>
  </si>
  <si>
    <t>Новосибирск</t>
  </si>
  <si>
    <t>RU5401002</t>
  </si>
  <si>
    <t>А5</t>
  </si>
  <si>
    <t>Бугагашенька</t>
  </si>
  <si>
    <t>Казань</t>
  </si>
  <si>
    <t>Молодежь Казани</t>
  </si>
  <si>
    <t>РАДА</t>
  </si>
  <si>
    <t xml:space="preserve">М </t>
  </si>
  <si>
    <t>RU1601001</t>
  </si>
  <si>
    <t>RU1601002</t>
  </si>
  <si>
    <t>RU1601003</t>
  </si>
  <si>
    <t>Golden Brain</t>
  </si>
  <si>
    <t>Томск</t>
  </si>
  <si>
    <t>Альфа Кентавра</t>
  </si>
  <si>
    <t>Альфачи</t>
  </si>
  <si>
    <t>Бесконечные оппенгеймеры</t>
  </si>
  <si>
    <t>Греки в трико</t>
  </si>
  <si>
    <t>Отфонаря</t>
  </si>
  <si>
    <t>Ус Сталина</t>
  </si>
  <si>
    <t>Северск</t>
  </si>
  <si>
    <t>Лучшие Ребята</t>
  </si>
  <si>
    <t>RU7001001</t>
  </si>
  <si>
    <t>RU7001002</t>
  </si>
  <si>
    <t>RU7001003</t>
  </si>
  <si>
    <t>RU7001004</t>
  </si>
  <si>
    <t>RU7001005</t>
  </si>
  <si>
    <t>RU7001006</t>
  </si>
  <si>
    <t>RU7001007</t>
  </si>
  <si>
    <t>RU7001008</t>
  </si>
  <si>
    <t>Феечки</t>
  </si>
  <si>
    <t>Полоцк</t>
  </si>
  <si>
    <t>BY0201001</t>
  </si>
  <si>
    <t>Рандомм</t>
  </si>
  <si>
    <t>Рязань</t>
  </si>
  <si>
    <t>Lost in Stereo</t>
  </si>
  <si>
    <t>Квазар</t>
  </si>
  <si>
    <t>RU6201001</t>
  </si>
  <si>
    <t>RU6201002</t>
  </si>
  <si>
    <t>RU6201003</t>
  </si>
  <si>
    <t>Однако</t>
  </si>
  <si>
    <t>Екатеринбург</t>
  </si>
  <si>
    <t>Триан</t>
  </si>
  <si>
    <t>Гегельмейстер бражника</t>
  </si>
  <si>
    <t>Нил течет с юга</t>
  </si>
  <si>
    <t>Матанализ</t>
  </si>
  <si>
    <t>Секвойи</t>
  </si>
  <si>
    <t>Азазелло</t>
  </si>
  <si>
    <t>RU6601001</t>
  </si>
  <si>
    <t>RU6601002</t>
  </si>
  <si>
    <t>RU6601003</t>
  </si>
  <si>
    <t>RU6601004</t>
  </si>
  <si>
    <t>RU6601005</t>
  </si>
  <si>
    <t>RU6601006</t>
  </si>
  <si>
    <t>RU6601007</t>
  </si>
  <si>
    <t>Тень отца Гамлета</t>
  </si>
  <si>
    <t>Вива</t>
  </si>
  <si>
    <t>Эчмиадзин</t>
  </si>
  <si>
    <t>Избранные</t>
  </si>
  <si>
    <t>AM0102001</t>
  </si>
  <si>
    <t>AM0102002</t>
  </si>
  <si>
    <t>AM0102003</t>
  </si>
  <si>
    <t>Ёжик в туманности</t>
  </si>
  <si>
    <t>Ейск</t>
  </si>
  <si>
    <t>RU2301001</t>
  </si>
  <si>
    <t>Пирамида</t>
  </si>
  <si>
    <t>Астрахань</t>
  </si>
  <si>
    <t>Зальцбургский метеорит</t>
  </si>
  <si>
    <t>Раксакорикофаллапаториус</t>
  </si>
  <si>
    <t>Пальто Михаила Пореченкова</t>
  </si>
  <si>
    <t>SCB</t>
  </si>
  <si>
    <t>Кореша Гужвина</t>
  </si>
  <si>
    <t>SPA Ice</t>
  </si>
  <si>
    <t>Батискаф</t>
  </si>
  <si>
    <t>6ДД</t>
  </si>
  <si>
    <t>RU3001001</t>
  </si>
  <si>
    <t>RU3001002</t>
  </si>
  <si>
    <t>RU3001003</t>
  </si>
  <si>
    <t>RU3001004</t>
  </si>
  <si>
    <t>RU3001005</t>
  </si>
  <si>
    <t>RU3001006</t>
  </si>
  <si>
    <t>RU3001007</t>
  </si>
  <si>
    <t>RU3001008</t>
  </si>
  <si>
    <t>RU3001009</t>
  </si>
  <si>
    <t xml:space="preserve"> </t>
  </si>
  <si>
    <t>1</t>
  </si>
  <si>
    <t>2</t>
  </si>
  <si>
    <t>3</t>
  </si>
  <si>
    <t>5</t>
  </si>
  <si>
    <t>131</t>
  </si>
  <si>
    <t>169</t>
  </si>
  <si>
    <t>4-5</t>
  </si>
  <si>
    <t>6-7</t>
  </si>
  <si>
    <t>8-12</t>
  </si>
  <si>
    <t>13-20</t>
  </si>
  <si>
    <t>21-30</t>
  </si>
  <si>
    <t>31-44</t>
  </si>
  <si>
    <t>45-61</t>
  </si>
  <si>
    <t>62-77</t>
  </si>
  <si>
    <t>78-106</t>
  </si>
  <si>
    <t>107-122</t>
  </si>
  <si>
    <t>123-138</t>
  </si>
  <si>
    <t>139-157</t>
  </si>
  <si>
    <t>158-165</t>
  </si>
  <si>
    <t>166-168</t>
  </si>
  <si>
    <t>3-4</t>
  </si>
  <si>
    <t>6-9</t>
  </si>
  <si>
    <t>10-15</t>
  </si>
  <si>
    <t>16-22</t>
  </si>
  <si>
    <t>23-33</t>
  </si>
  <si>
    <t>34-44</t>
  </si>
  <si>
    <t>45-58</t>
  </si>
  <si>
    <t>59-81</t>
  </si>
  <si>
    <t>82-96</t>
  </si>
  <si>
    <t>97-106</t>
  </si>
  <si>
    <t>107-121</t>
  </si>
  <si>
    <t>122-128</t>
  </si>
  <si>
    <t>129-130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</si>
</sst>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6\4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gency FB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0"/>
      <color indexed="8"/>
      <name val="Agency FB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22"/>
      <name val="Agency FB"/>
      <family val="2"/>
    </font>
    <font>
      <sz val="10"/>
      <color indexed="9"/>
      <name val="Agency FB"/>
      <family val="2"/>
    </font>
    <font>
      <sz val="10"/>
      <color indexed="10"/>
      <name val="Agency FB"/>
      <family val="2"/>
    </font>
    <font>
      <sz val="8"/>
      <color indexed="10"/>
      <name val="Arial Narrow"/>
      <family val="2"/>
    </font>
    <font>
      <sz val="10"/>
      <color indexed="60"/>
      <name val="Agency FB"/>
      <family val="2"/>
    </font>
    <font>
      <sz val="8"/>
      <color indexed="60"/>
      <name val="Arial Narrow"/>
      <family val="2"/>
    </font>
    <font>
      <sz val="10"/>
      <color indexed="17"/>
      <name val="Agency FB"/>
      <family val="2"/>
    </font>
    <font>
      <sz val="8"/>
      <color indexed="17"/>
      <name val="Arial Narro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4"/>
      <color theme="1"/>
      <name val="Times New Roman"/>
      <family val="2"/>
    </font>
    <font>
      <sz val="11"/>
      <color theme="1"/>
      <name val="Arial Narrow"/>
      <family val="2"/>
    </font>
    <font>
      <sz val="10"/>
      <color theme="0" tint="-0.1499900072813034"/>
      <name val="Agency FB"/>
      <family val="2"/>
    </font>
    <font>
      <sz val="10"/>
      <color theme="0"/>
      <name val="Agency FB"/>
      <family val="2"/>
    </font>
    <font>
      <sz val="10"/>
      <color rgb="FFFF0000"/>
      <name val="Agency FB"/>
      <family val="2"/>
    </font>
    <font>
      <sz val="8"/>
      <color rgb="FFFF0000"/>
      <name val="Arial Narrow"/>
      <family val="2"/>
    </font>
    <font>
      <sz val="10"/>
      <color rgb="FFC00000"/>
      <name val="Agency FB"/>
      <family val="2"/>
    </font>
    <font>
      <sz val="8"/>
      <color rgb="FFC00000"/>
      <name val="Arial Narrow"/>
      <family val="2"/>
    </font>
    <font>
      <sz val="10"/>
      <color rgb="FF00B050"/>
      <name val="Agency FB"/>
      <family val="2"/>
    </font>
    <font>
      <sz val="8"/>
      <color rgb="FF00B05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AFFB4"/>
        <bgColor indexed="64"/>
      </patternFill>
    </fill>
    <fill>
      <patternFill patternType="solid">
        <fgColor rgb="FF0A8C3C"/>
        <bgColor indexed="64"/>
      </patternFill>
    </fill>
    <fill>
      <patternFill patternType="solid">
        <fgColor rgb="FFC8FFBE"/>
        <bgColor indexed="64"/>
      </patternFill>
    </fill>
    <fill>
      <patternFill patternType="solid">
        <fgColor rgb="FF9BD2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5F8C28"/>
        <bgColor indexed="64"/>
      </patternFill>
    </fill>
    <fill>
      <patternFill patternType="solid">
        <fgColor rgb="FFC8FA96"/>
        <bgColor indexed="64"/>
      </patternFill>
    </fill>
    <fill>
      <patternFill patternType="solid">
        <fgColor rgb="FF1EC864"/>
        <bgColor indexed="64"/>
      </patternFill>
    </fill>
    <fill>
      <patternFill patternType="solid">
        <fgColor rgb="FFD2F08C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C8E6BE"/>
        <bgColor indexed="64"/>
      </patternFill>
    </fill>
    <fill>
      <patternFill patternType="solid">
        <fgColor rgb="FFFF643C"/>
        <bgColor indexed="64"/>
      </patternFill>
    </fill>
    <fill>
      <patternFill patternType="solid">
        <fgColor rgb="FF00D296"/>
        <bgColor indexed="64"/>
      </patternFill>
    </fill>
    <fill>
      <patternFill patternType="solid">
        <fgColor rgb="FF78FA3C"/>
        <bgColor indexed="64"/>
      </patternFill>
    </fill>
    <fill>
      <patternFill patternType="solid">
        <fgColor rgb="FF32A032"/>
        <bgColor indexed="64"/>
      </patternFill>
    </fill>
    <fill>
      <patternFill patternType="solid">
        <fgColor rgb="FFAFF0A0"/>
        <bgColor indexed="64"/>
      </patternFill>
    </fill>
    <fill>
      <patternFill patternType="solid">
        <fgColor rgb="FF1E6E28"/>
        <bgColor indexed="64"/>
      </patternFill>
    </fill>
    <fill>
      <patternFill patternType="solid">
        <fgColor rgb="FFE6461E"/>
        <bgColor indexed="64"/>
      </patternFill>
    </fill>
    <fill>
      <patternFill patternType="solid">
        <fgColor rgb="FFFFBE6E"/>
        <bgColor indexed="64"/>
      </patternFill>
    </fill>
    <fill>
      <patternFill patternType="solid">
        <fgColor rgb="FF5AFFC8"/>
        <bgColor indexed="64"/>
      </patternFill>
    </fill>
    <fill>
      <patternFill patternType="solid">
        <fgColor rgb="FF8CBE00"/>
        <bgColor indexed="64"/>
      </patternFill>
    </fill>
    <fill>
      <patternFill patternType="solid">
        <fgColor rgb="FF1EBE1E"/>
        <bgColor indexed="64"/>
      </patternFill>
    </fill>
    <fill>
      <patternFill patternType="solid">
        <fgColor rgb="FF64FA6E"/>
        <bgColor indexed="64"/>
      </patternFill>
    </fill>
    <fill>
      <patternFill patternType="solid">
        <fgColor rgb="FFFF5014"/>
        <bgColor indexed="64"/>
      </patternFill>
    </fill>
    <fill>
      <patternFill patternType="solid">
        <fgColor rgb="FFFF5A14"/>
        <bgColor indexed="64"/>
      </patternFill>
    </fill>
    <fill>
      <patternFill patternType="solid">
        <fgColor rgb="FFD2FF6E"/>
        <bgColor indexed="64"/>
      </patternFill>
    </fill>
    <fill>
      <patternFill patternType="solid">
        <fgColor rgb="FFC8DC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7" borderId="1" applyNumberFormat="0" applyAlignment="0" applyProtection="0"/>
    <xf numFmtId="0" fontId="25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10"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15" borderId="0" xfId="0" applyFont="1" applyFill="1" applyAlignment="1">
      <alignment/>
    </xf>
    <xf numFmtId="0" fontId="5" fillId="19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6" borderId="0" xfId="0" applyFont="1" applyFill="1" applyAlignment="1">
      <alignment/>
    </xf>
    <xf numFmtId="0" fontId="5" fillId="27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20" borderId="10" xfId="0" applyFont="1" applyFill="1" applyBorder="1" applyAlignment="1">
      <alignment horizontal="left"/>
    </xf>
    <xf numFmtId="0" fontId="5" fillId="20" borderId="10" xfId="0" applyFont="1" applyFill="1" applyBorder="1" applyAlignment="1">
      <alignment/>
    </xf>
    <xf numFmtId="0" fontId="4" fillId="0" borderId="0" xfId="0" applyFont="1" applyAlignment="1">
      <alignment horizontal="right" textRotation="90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57" applyFont="1" applyBorder="1">
      <alignment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7" fillId="0" borderId="8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7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49" fillId="0" borderId="0" xfId="0" applyFont="1" applyAlignment="1">
      <alignment horizontal="center"/>
    </xf>
    <xf numFmtId="0" fontId="9" fillId="4" borderId="11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center" vertical="center"/>
    </xf>
    <xf numFmtId="0" fontId="5" fillId="0" borderId="10" xfId="67" applyFont="1" applyBorder="1">
      <alignment/>
      <protection/>
    </xf>
    <xf numFmtId="0" fontId="9" fillId="4" borderId="15" xfId="0" applyFont="1" applyFill="1" applyBorder="1" applyAlignment="1">
      <alignment horizontal="left"/>
    </xf>
    <xf numFmtId="0" fontId="47" fillId="0" borderId="15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49" fontId="5" fillId="20" borderId="10" xfId="0" applyNumberFormat="1" applyFont="1" applyFill="1" applyBorder="1" applyAlignment="1">
      <alignment/>
    </xf>
    <xf numFmtId="0" fontId="5" fillId="20" borderId="10" xfId="0" applyFont="1" applyFill="1" applyBorder="1" applyAlignment="1">
      <alignment horizontal="left"/>
    </xf>
    <xf numFmtId="0" fontId="5" fillId="20" borderId="10" xfId="0" applyFont="1" applyFill="1" applyBorder="1" applyAlignment="1">
      <alignment/>
    </xf>
    <xf numFmtId="0" fontId="5" fillId="20" borderId="10" xfId="0" applyNumberFormat="1" applyFont="1" applyFill="1" applyBorder="1" applyAlignment="1">
      <alignment horizontal="center"/>
    </xf>
    <xf numFmtId="0" fontId="31" fillId="20" borderId="10" xfId="0" applyNumberFormat="1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32" fillId="0" borderId="10" xfId="0" applyFont="1" applyFill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9" fillId="28" borderId="10" xfId="0" applyFont="1" applyFill="1" applyBorder="1" applyAlignment="1" applyProtection="1">
      <alignment horizontal="left"/>
      <protection locked="0"/>
    </xf>
    <xf numFmtId="0" fontId="5" fillId="28" borderId="10" xfId="0" applyFont="1" applyFill="1" applyBorder="1" applyAlignment="1" applyProtection="1">
      <alignment horizontal="left"/>
      <protection locked="0"/>
    </xf>
    <xf numFmtId="0" fontId="5" fillId="28" borderId="10" xfId="0" applyFont="1" applyFill="1" applyBorder="1" applyAlignment="1" applyProtection="1">
      <alignment/>
      <protection locked="0"/>
    </xf>
    <xf numFmtId="0" fontId="5" fillId="0" borderId="10" xfId="67" applyFont="1" applyBorder="1" applyAlignment="1">
      <alignment horizontal="center"/>
      <protection/>
    </xf>
    <xf numFmtId="0" fontId="47" fillId="0" borderId="1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" fillId="0" borderId="10" xfId="67" applyFont="1" applyBorder="1" applyAlignment="1">
      <alignment horizontal="left"/>
      <protection/>
    </xf>
    <xf numFmtId="0" fontId="9" fillId="29" borderId="10" xfId="0" applyFont="1" applyFill="1" applyBorder="1" applyAlignment="1" applyProtection="1">
      <alignment horizontal="left"/>
      <protection locked="0"/>
    </xf>
    <xf numFmtId="0" fontId="5" fillId="29" borderId="10" xfId="0" applyFont="1" applyFill="1" applyBorder="1" applyAlignment="1" applyProtection="1">
      <alignment horizontal="left"/>
      <protection locked="0"/>
    </xf>
    <xf numFmtId="0" fontId="5" fillId="29" borderId="10" xfId="0" applyFont="1" applyFill="1" applyBorder="1" applyAlignment="1" applyProtection="1">
      <alignment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 applyProtection="1">
      <alignment horizontal="left"/>
      <protection locked="0"/>
    </xf>
    <xf numFmtId="0" fontId="5" fillId="30" borderId="10" xfId="0" applyFont="1" applyFill="1" applyBorder="1" applyAlignment="1" applyProtection="1">
      <alignment horizontal="left"/>
      <protection locked="0"/>
    </xf>
    <xf numFmtId="0" fontId="5" fillId="30" borderId="10" xfId="0" applyFont="1" applyFill="1" applyBorder="1" applyAlignment="1" applyProtection="1">
      <alignment/>
      <protection locked="0"/>
    </xf>
    <xf numFmtId="0" fontId="9" fillId="31" borderId="10" xfId="0" applyFont="1" applyFill="1" applyBorder="1" applyAlignment="1" applyProtection="1">
      <alignment horizontal="left"/>
      <protection locked="0"/>
    </xf>
    <xf numFmtId="0" fontId="5" fillId="31" borderId="10" xfId="0" applyFont="1" applyFill="1" applyBorder="1" applyAlignment="1" applyProtection="1">
      <alignment horizontal="left"/>
      <protection locked="0"/>
    </xf>
    <xf numFmtId="0" fontId="5" fillId="31" borderId="10" xfId="0" applyFont="1" applyFill="1" applyBorder="1" applyAlignment="1" applyProtection="1">
      <alignment/>
      <protection locked="0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9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9" fillId="35" borderId="10" xfId="0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left"/>
      <protection locked="0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 applyProtection="1">
      <alignment horizontal="left"/>
      <protection locked="0"/>
    </xf>
    <xf numFmtId="0" fontId="9" fillId="37" borderId="10" xfId="0" applyFont="1" applyFill="1" applyBorder="1" applyAlignment="1" applyProtection="1">
      <alignment horizontal="left"/>
      <protection locked="0"/>
    </xf>
    <xf numFmtId="0" fontId="5" fillId="37" borderId="10" xfId="0" applyFont="1" applyFill="1" applyBorder="1" applyAlignment="1" applyProtection="1">
      <alignment horizontal="left"/>
      <protection locked="0"/>
    </xf>
    <xf numFmtId="0" fontId="5" fillId="37" borderId="10" xfId="0" applyFont="1" applyFill="1" applyBorder="1" applyAlignment="1">
      <alignment/>
    </xf>
    <xf numFmtId="0" fontId="9" fillId="38" borderId="10" xfId="0" applyFont="1" applyFill="1" applyBorder="1" applyAlignment="1" applyProtection="1">
      <alignment horizontal="left"/>
      <protection locked="0"/>
    </xf>
    <xf numFmtId="0" fontId="5" fillId="38" borderId="10" xfId="0" applyFont="1" applyFill="1" applyBorder="1" applyAlignment="1">
      <alignment/>
    </xf>
    <xf numFmtId="0" fontId="9" fillId="39" borderId="10" xfId="0" applyFont="1" applyFill="1" applyBorder="1" applyAlignment="1" applyProtection="1">
      <alignment horizontal="left"/>
      <protection locked="0"/>
    </xf>
    <xf numFmtId="0" fontId="5" fillId="39" borderId="10" xfId="0" applyFont="1" applyFill="1" applyBorder="1" applyAlignment="1">
      <alignment/>
    </xf>
    <xf numFmtId="0" fontId="9" fillId="40" borderId="10" xfId="0" applyFont="1" applyFill="1" applyBorder="1" applyAlignment="1" applyProtection="1">
      <alignment horizontal="left"/>
      <protection locked="0"/>
    </xf>
    <xf numFmtId="0" fontId="5" fillId="40" borderId="10" xfId="0" applyFont="1" applyFill="1" applyBorder="1" applyAlignment="1" applyProtection="1">
      <alignment horizontal="left"/>
      <protection locked="0"/>
    </xf>
    <xf numFmtId="0" fontId="9" fillId="41" borderId="10" xfId="0" applyFont="1" applyFill="1" applyBorder="1" applyAlignment="1" applyProtection="1">
      <alignment horizontal="left"/>
      <protection locked="0"/>
    </xf>
    <xf numFmtId="0" fontId="5" fillId="41" borderId="1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9" fillId="42" borderId="10" xfId="0" applyFont="1" applyFill="1" applyBorder="1" applyAlignment="1" applyProtection="1">
      <alignment horizontal="left"/>
      <protection locked="0"/>
    </xf>
    <xf numFmtId="0" fontId="5" fillId="42" borderId="10" xfId="0" applyFont="1" applyFill="1" applyBorder="1" applyAlignment="1">
      <alignment/>
    </xf>
    <xf numFmtId="0" fontId="9" fillId="43" borderId="10" xfId="0" applyFont="1" applyFill="1" applyBorder="1" applyAlignment="1" applyProtection="1">
      <alignment horizontal="left"/>
      <protection locked="0"/>
    </xf>
    <xf numFmtId="0" fontId="5" fillId="43" borderId="10" xfId="0" applyFont="1" applyFill="1" applyBorder="1" applyAlignment="1">
      <alignment/>
    </xf>
    <xf numFmtId="0" fontId="9" fillId="44" borderId="10" xfId="0" applyFont="1" applyFill="1" applyBorder="1" applyAlignment="1" applyProtection="1">
      <alignment horizontal="left"/>
      <protection locked="0"/>
    </xf>
    <xf numFmtId="0" fontId="5" fillId="44" borderId="10" xfId="0" applyFont="1" applyFill="1" applyBorder="1" applyAlignment="1">
      <alignment/>
    </xf>
    <xf numFmtId="0" fontId="5" fillId="44" borderId="10" xfId="0" applyFont="1" applyFill="1" applyBorder="1" applyAlignment="1" applyProtection="1">
      <alignment horizontal="left"/>
      <protection locked="0"/>
    </xf>
    <xf numFmtId="0" fontId="9" fillId="45" borderId="10" xfId="0" applyFont="1" applyFill="1" applyBorder="1" applyAlignment="1" applyProtection="1">
      <alignment horizontal="left"/>
      <protection locked="0"/>
    </xf>
    <xf numFmtId="0" fontId="5" fillId="45" borderId="10" xfId="0" applyFont="1" applyFill="1" applyBorder="1" applyAlignment="1" applyProtection="1">
      <alignment horizontal="left"/>
      <protection locked="0"/>
    </xf>
    <xf numFmtId="0" fontId="5" fillId="45" borderId="10" xfId="0" applyFont="1" applyFill="1" applyBorder="1" applyAlignment="1">
      <alignment/>
    </xf>
    <xf numFmtId="0" fontId="9" fillId="46" borderId="10" xfId="0" applyFont="1" applyFill="1" applyBorder="1" applyAlignment="1" applyProtection="1">
      <alignment horizontal="left"/>
      <protection locked="0"/>
    </xf>
    <xf numFmtId="0" fontId="5" fillId="46" borderId="10" xfId="0" applyFont="1" applyFill="1" applyBorder="1" applyAlignment="1" applyProtection="1">
      <alignment horizontal="left"/>
      <protection locked="0"/>
    </xf>
    <xf numFmtId="0" fontId="9" fillId="47" borderId="10" xfId="0" applyFont="1" applyFill="1" applyBorder="1" applyAlignment="1" applyProtection="1">
      <alignment horizontal="left"/>
      <protection locked="0"/>
    </xf>
    <xf numFmtId="0" fontId="5" fillId="47" borderId="10" xfId="0" applyFont="1" applyFill="1" applyBorder="1" applyAlignment="1">
      <alignment/>
    </xf>
    <xf numFmtId="0" fontId="9" fillId="48" borderId="10" xfId="0" applyFont="1" applyFill="1" applyBorder="1" applyAlignment="1" applyProtection="1">
      <alignment horizontal="left"/>
      <protection locked="0"/>
    </xf>
    <xf numFmtId="0" fontId="5" fillId="48" borderId="10" xfId="0" applyFont="1" applyFill="1" applyBorder="1" applyAlignment="1" applyProtection="1">
      <alignment horizontal="left"/>
      <protection locked="0"/>
    </xf>
    <xf numFmtId="0" fontId="9" fillId="49" borderId="10" xfId="0" applyFont="1" applyFill="1" applyBorder="1" applyAlignment="1" applyProtection="1">
      <alignment horizontal="left"/>
      <protection locked="0"/>
    </xf>
    <xf numFmtId="0" fontId="5" fillId="49" borderId="10" xfId="0" applyFont="1" applyFill="1" applyBorder="1" applyAlignment="1" applyProtection="1">
      <alignment horizontal="left"/>
      <protection locked="0"/>
    </xf>
    <xf numFmtId="0" fontId="9" fillId="50" borderId="10" xfId="0" applyFont="1" applyFill="1" applyBorder="1" applyAlignment="1" applyProtection="1">
      <alignment horizontal="left"/>
      <protection locked="0"/>
    </xf>
    <xf numFmtId="0" fontId="5" fillId="50" borderId="10" xfId="0" applyFont="1" applyFill="1" applyBorder="1" applyAlignment="1" applyProtection="1">
      <alignment horizontal="left"/>
      <protection locked="0"/>
    </xf>
    <xf numFmtId="0" fontId="9" fillId="51" borderId="10" xfId="0" applyFont="1" applyFill="1" applyBorder="1" applyAlignment="1" applyProtection="1">
      <alignment horizontal="left"/>
      <protection locked="0"/>
    </xf>
    <xf numFmtId="0" fontId="5" fillId="51" borderId="10" xfId="0" applyFont="1" applyFill="1" applyBorder="1" applyAlignment="1">
      <alignment/>
    </xf>
    <xf numFmtId="0" fontId="5" fillId="51" borderId="10" xfId="0" applyFont="1" applyFill="1" applyBorder="1" applyAlignment="1" applyProtection="1">
      <alignment horizontal="left"/>
      <protection locked="0"/>
    </xf>
    <xf numFmtId="0" fontId="5" fillId="52" borderId="10" xfId="0" applyFont="1" applyFill="1" applyBorder="1" applyAlignment="1">
      <alignment/>
    </xf>
    <xf numFmtId="0" fontId="9" fillId="53" borderId="10" xfId="0" applyFont="1" applyFill="1" applyBorder="1" applyAlignment="1" applyProtection="1">
      <alignment horizontal="left"/>
      <protection locked="0"/>
    </xf>
    <xf numFmtId="0" fontId="9" fillId="35" borderId="10" xfId="0" applyFont="1" applyFill="1" applyBorder="1" applyAlignment="1">
      <alignment/>
    </xf>
    <xf numFmtId="0" fontId="9" fillId="54" borderId="10" xfId="0" applyFont="1" applyFill="1" applyBorder="1" applyAlignment="1" applyProtection="1">
      <alignment horizontal="left"/>
      <protection locked="0"/>
    </xf>
    <xf numFmtId="0" fontId="5" fillId="54" borderId="1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9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wrapText="1"/>
    </xf>
    <xf numFmtId="0" fontId="3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2" borderId="11" xfId="0" applyFont="1" applyFill="1" applyBorder="1" applyAlignment="1">
      <alignment vertical="center" wrapText="1"/>
    </xf>
    <xf numFmtId="0" fontId="0" fillId="32" borderId="14" xfId="0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5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9" fillId="55" borderId="10" xfId="0" applyFont="1" applyFill="1" applyBorder="1" applyAlignment="1" applyProtection="1">
      <alignment horizontal="left"/>
      <protection locked="0"/>
    </xf>
    <xf numFmtId="0" fontId="5" fillId="55" borderId="1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right" textRotation="90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right" textRotation="9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right" textRotation="90"/>
    </xf>
    <xf numFmtId="49" fontId="9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47" fillId="0" borderId="16" xfId="0" applyFont="1" applyBorder="1" applyAlignment="1">
      <alignment/>
    </xf>
    <xf numFmtId="0" fontId="5" fillId="0" borderId="17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Обычный 4" xfId="66"/>
    <cellStyle name="Обычный 5" xfId="67"/>
    <cellStyle name="Обычный 6" xfId="68"/>
  </cellStyles>
  <dxfs count="9"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20" bestFit="1" customWidth="1"/>
    <col min="2" max="2" width="35.421875" style="5" customWidth="1"/>
    <col min="3" max="3" width="19.00390625" style="5" customWidth="1"/>
    <col min="4" max="4" width="8.00390625" style="20" customWidth="1"/>
  </cols>
  <sheetData>
    <row r="1" spans="1:4" ht="15" customHeight="1">
      <c r="A1" s="72" t="s">
        <v>29</v>
      </c>
      <c r="B1" s="25" t="s">
        <v>0</v>
      </c>
      <c r="C1" s="25" t="s">
        <v>1</v>
      </c>
      <c r="D1" s="73" t="s">
        <v>30</v>
      </c>
    </row>
    <row r="2" spans="1:4" ht="16.5">
      <c r="A2" s="75" t="s">
        <v>34</v>
      </c>
      <c r="B2" s="74" t="s">
        <v>31</v>
      </c>
      <c r="C2" s="74" t="s">
        <v>32</v>
      </c>
      <c r="D2" s="80" t="s">
        <v>96</v>
      </c>
    </row>
    <row r="3" spans="1:4" ht="16.5">
      <c r="A3" s="75" t="s">
        <v>35</v>
      </c>
      <c r="B3" s="74" t="s">
        <v>33</v>
      </c>
      <c r="C3" s="74" t="s">
        <v>32</v>
      </c>
      <c r="D3" s="80" t="s">
        <v>96</v>
      </c>
    </row>
    <row r="4" spans="1:4" ht="16.5">
      <c r="A4" s="75" t="s">
        <v>69</v>
      </c>
      <c r="B4" s="50" t="s">
        <v>67</v>
      </c>
      <c r="C4" s="50" t="s">
        <v>71</v>
      </c>
      <c r="D4" s="80" t="s">
        <v>96</v>
      </c>
    </row>
    <row r="5" spans="1:4" ht="16.5">
      <c r="A5" s="75" t="s">
        <v>70</v>
      </c>
      <c r="B5" s="50" t="s">
        <v>68</v>
      </c>
      <c r="C5" s="50" t="s">
        <v>71</v>
      </c>
      <c r="D5" s="80" t="s">
        <v>96</v>
      </c>
    </row>
    <row r="6" spans="1:4" ht="16.5">
      <c r="A6" s="75" t="s">
        <v>82</v>
      </c>
      <c r="B6" s="50" t="s">
        <v>72</v>
      </c>
      <c r="C6" s="50" t="s">
        <v>71</v>
      </c>
      <c r="D6" s="80" t="s">
        <v>73</v>
      </c>
    </row>
    <row r="7" spans="1:4" ht="16.5">
      <c r="A7" s="75" t="s">
        <v>83</v>
      </c>
      <c r="B7" s="83">
        <v>110</v>
      </c>
      <c r="C7" s="50" t="s">
        <v>71</v>
      </c>
      <c r="D7" s="80" t="s">
        <v>96</v>
      </c>
    </row>
    <row r="8" spans="1:4" ht="16.5">
      <c r="A8" s="75" t="s">
        <v>84</v>
      </c>
      <c r="B8" s="50" t="s">
        <v>74</v>
      </c>
      <c r="C8" s="50" t="s">
        <v>71</v>
      </c>
      <c r="D8" s="80" t="s">
        <v>96</v>
      </c>
    </row>
    <row r="9" spans="1:4" ht="16.5">
      <c r="A9" s="75" t="s">
        <v>85</v>
      </c>
      <c r="B9" s="50" t="s">
        <v>75</v>
      </c>
      <c r="C9" s="50" t="s">
        <v>71</v>
      </c>
      <c r="D9" s="80" t="s">
        <v>96</v>
      </c>
    </row>
    <row r="10" spans="1:4" ht="16.5">
      <c r="A10" s="75" t="s">
        <v>86</v>
      </c>
      <c r="B10" s="50" t="s">
        <v>76</v>
      </c>
      <c r="C10" s="50" t="s">
        <v>71</v>
      </c>
      <c r="D10" s="80" t="s">
        <v>96</v>
      </c>
    </row>
    <row r="11" spans="1:4" ht="16.5">
      <c r="A11" s="75" t="s">
        <v>87</v>
      </c>
      <c r="B11" s="50" t="s">
        <v>77</v>
      </c>
      <c r="C11" s="50" t="s">
        <v>71</v>
      </c>
      <c r="D11" s="80" t="s">
        <v>73</v>
      </c>
    </row>
    <row r="12" spans="1:4" ht="16.5">
      <c r="A12" s="75" t="s">
        <v>88</v>
      </c>
      <c r="B12" s="50" t="s">
        <v>78</v>
      </c>
      <c r="C12" s="50" t="s">
        <v>79</v>
      </c>
      <c r="D12" s="80" t="s">
        <v>96</v>
      </c>
    </row>
    <row r="13" spans="1:4" ht="16.5">
      <c r="A13" s="75" t="s">
        <v>89</v>
      </c>
      <c r="B13" s="50" t="s">
        <v>80</v>
      </c>
      <c r="C13" s="50" t="s">
        <v>71</v>
      </c>
      <c r="D13" s="80" t="s">
        <v>96</v>
      </c>
    </row>
    <row r="14" spans="1:4" ht="16.5">
      <c r="A14" s="75" t="s">
        <v>90</v>
      </c>
      <c r="B14" s="50" t="s">
        <v>81</v>
      </c>
      <c r="C14" s="50" t="s">
        <v>71</v>
      </c>
      <c r="D14" s="80" t="s">
        <v>96</v>
      </c>
    </row>
    <row r="15" spans="1:4" ht="16.5">
      <c r="A15" s="75" t="s">
        <v>92</v>
      </c>
      <c r="B15" s="50" t="s">
        <v>91</v>
      </c>
      <c r="C15" s="50" t="s">
        <v>71</v>
      </c>
      <c r="D15" s="80" t="s">
        <v>73</v>
      </c>
    </row>
    <row r="16" spans="1:4" ht="16.5">
      <c r="A16" s="75" t="s">
        <v>106</v>
      </c>
      <c r="B16" s="50" t="s">
        <v>93</v>
      </c>
      <c r="C16" s="50" t="s">
        <v>94</v>
      </c>
      <c r="D16" s="80" t="s">
        <v>73</v>
      </c>
    </row>
    <row r="17" spans="1:4" ht="16.5">
      <c r="A17" s="75" t="s">
        <v>107</v>
      </c>
      <c r="B17" s="50" t="s">
        <v>95</v>
      </c>
      <c r="C17" s="50" t="s">
        <v>94</v>
      </c>
      <c r="D17" s="80" t="s">
        <v>96</v>
      </c>
    </row>
    <row r="18" spans="1:4" ht="16.5">
      <c r="A18" s="75" t="s">
        <v>108</v>
      </c>
      <c r="B18" s="50" t="s">
        <v>97</v>
      </c>
      <c r="C18" s="50" t="s">
        <v>105</v>
      </c>
      <c r="D18" s="80" t="s">
        <v>96</v>
      </c>
    </row>
    <row r="19" spans="1:4" ht="16.5">
      <c r="A19" s="75" t="s">
        <v>109</v>
      </c>
      <c r="B19" s="50" t="s">
        <v>98</v>
      </c>
      <c r="C19" s="50" t="s">
        <v>105</v>
      </c>
      <c r="D19" s="80" t="s">
        <v>96</v>
      </c>
    </row>
    <row r="20" spans="1:4" ht="16.5">
      <c r="A20" s="75" t="s">
        <v>110</v>
      </c>
      <c r="B20" s="50" t="s">
        <v>99</v>
      </c>
      <c r="C20" s="50" t="s">
        <v>105</v>
      </c>
      <c r="D20" s="80" t="s">
        <v>73</v>
      </c>
    </row>
    <row r="21" spans="1:4" ht="16.5">
      <c r="A21" s="75" t="s">
        <v>111</v>
      </c>
      <c r="B21" s="50" t="s">
        <v>100</v>
      </c>
      <c r="C21" s="50" t="s">
        <v>105</v>
      </c>
      <c r="D21" s="80" t="s">
        <v>73</v>
      </c>
    </row>
    <row r="22" spans="1:4" ht="16.5">
      <c r="A22" s="75" t="s">
        <v>112</v>
      </c>
      <c r="B22" s="50" t="s">
        <v>101</v>
      </c>
      <c r="C22" s="50" t="s">
        <v>105</v>
      </c>
      <c r="D22" s="80" t="s">
        <v>73</v>
      </c>
    </row>
    <row r="23" spans="1:4" ht="16.5">
      <c r="A23" s="75" t="s">
        <v>113</v>
      </c>
      <c r="B23" s="50" t="s">
        <v>102</v>
      </c>
      <c r="C23" s="50" t="s">
        <v>105</v>
      </c>
      <c r="D23" s="80" t="s">
        <v>96</v>
      </c>
    </row>
    <row r="24" spans="1:4" ht="16.5">
      <c r="A24" s="75" t="s">
        <v>114</v>
      </c>
      <c r="B24" s="50" t="s">
        <v>103</v>
      </c>
      <c r="C24" s="50" t="s">
        <v>105</v>
      </c>
      <c r="D24" s="80" t="s">
        <v>96</v>
      </c>
    </row>
    <row r="25" spans="1:4" ht="16.5">
      <c r="A25" s="75" t="s">
        <v>115</v>
      </c>
      <c r="B25" s="50" t="s">
        <v>104</v>
      </c>
      <c r="C25" s="50" t="s">
        <v>105</v>
      </c>
      <c r="D25" s="80" t="s">
        <v>73</v>
      </c>
    </row>
    <row r="26" spans="1:4" ht="16.5">
      <c r="A26" s="75" t="s">
        <v>347</v>
      </c>
      <c r="B26" s="50" t="s">
        <v>116</v>
      </c>
      <c r="C26" s="50" t="s">
        <v>126</v>
      </c>
      <c r="D26" s="80" t="s">
        <v>96</v>
      </c>
    </row>
    <row r="27" spans="1:4" ht="16.5">
      <c r="A27" s="75" t="s">
        <v>348</v>
      </c>
      <c r="B27" s="50" t="s">
        <v>117</v>
      </c>
      <c r="C27" s="50" t="s">
        <v>126</v>
      </c>
      <c r="D27" s="80" t="s">
        <v>96</v>
      </c>
    </row>
    <row r="28" spans="1:4" ht="16.5">
      <c r="A28" s="75" t="s">
        <v>349</v>
      </c>
      <c r="B28" s="50" t="s">
        <v>118</v>
      </c>
      <c r="C28" s="50" t="s">
        <v>126</v>
      </c>
      <c r="D28" s="80" t="s">
        <v>96</v>
      </c>
    </row>
    <row r="29" spans="1:4" ht="16.5">
      <c r="A29" s="75" t="s">
        <v>350</v>
      </c>
      <c r="B29" s="50" t="s">
        <v>119</v>
      </c>
      <c r="C29" s="50" t="s">
        <v>126</v>
      </c>
      <c r="D29" s="80" t="s">
        <v>96</v>
      </c>
    </row>
    <row r="30" spans="1:4" ht="16.5">
      <c r="A30" s="75" t="s">
        <v>351</v>
      </c>
      <c r="B30" s="50" t="s">
        <v>120</v>
      </c>
      <c r="C30" s="50" t="s">
        <v>126</v>
      </c>
      <c r="D30" s="80" t="s">
        <v>96</v>
      </c>
    </row>
    <row r="31" spans="1:4" ht="16.5">
      <c r="A31" s="75" t="s">
        <v>352</v>
      </c>
      <c r="B31" s="50" t="s">
        <v>121</v>
      </c>
      <c r="C31" s="50" t="s">
        <v>126</v>
      </c>
      <c r="D31" s="80" t="s">
        <v>96</v>
      </c>
    </row>
    <row r="32" spans="1:4" ht="16.5">
      <c r="A32" s="75" t="s">
        <v>353</v>
      </c>
      <c r="B32" s="50" t="s">
        <v>122</v>
      </c>
      <c r="C32" s="50" t="s">
        <v>126</v>
      </c>
      <c r="D32" s="80" t="s">
        <v>96</v>
      </c>
    </row>
    <row r="33" spans="1:4" ht="16.5">
      <c r="A33" s="75" t="s">
        <v>354</v>
      </c>
      <c r="B33" s="50" t="s">
        <v>123</v>
      </c>
      <c r="C33" s="50" t="s">
        <v>126</v>
      </c>
      <c r="D33" s="80" t="s">
        <v>96</v>
      </c>
    </row>
    <row r="34" spans="1:4" ht="16.5">
      <c r="A34" s="75" t="s">
        <v>355</v>
      </c>
      <c r="B34" s="50" t="s">
        <v>124</v>
      </c>
      <c r="C34" s="50" t="s">
        <v>126</v>
      </c>
      <c r="D34" s="80" t="s">
        <v>73</v>
      </c>
    </row>
    <row r="35" spans="1:4" ht="16.5">
      <c r="A35" s="75" t="s">
        <v>356</v>
      </c>
      <c r="B35" s="50" t="s">
        <v>125</v>
      </c>
      <c r="C35" s="50" t="s">
        <v>126</v>
      </c>
      <c r="D35" s="80" t="s">
        <v>96</v>
      </c>
    </row>
    <row r="36" spans="1:4" ht="16.5">
      <c r="A36" s="75" t="s">
        <v>194</v>
      </c>
      <c r="B36" s="50" t="s">
        <v>184</v>
      </c>
      <c r="C36" s="50" t="s">
        <v>185</v>
      </c>
      <c r="D36" s="80" t="s">
        <v>96</v>
      </c>
    </row>
    <row r="37" spans="1:4" ht="16.5">
      <c r="A37" s="75" t="s">
        <v>195</v>
      </c>
      <c r="B37" s="50" t="s">
        <v>186</v>
      </c>
      <c r="C37" s="50" t="s">
        <v>185</v>
      </c>
      <c r="D37" s="80" t="s">
        <v>96</v>
      </c>
    </row>
    <row r="38" spans="1:4" ht="16.5">
      <c r="A38" s="75" t="s">
        <v>196</v>
      </c>
      <c r="B38" s="50" t="s">
        <v>187</v>
      </c>
      <c r="C38" s="50" t="s">
        <v>185</v>
      </c>
      <c r="D38" s="80" t="s">
        <v>96</v>
      </c>
    </row>
    <row r="39" spans="1:4" ht="16.5">
      <c r="A39" s="75" t="s">
        <v>197</v>
      </c>
      <c r="B39" s="50" t="s">
        <v>188</v>
      </c>
      <c r="C39" s="50" t="s">
        <v>185</v>
      </c>
      <c r="D39" s="80" t="s">
        <v>96</v>
      </c>
    </row>
    <row r="40" spans="1:4" ht="16.5">
      <c r="A40" s="75" t="s">
        <v>198</v>
      </c>
      <c r="B40" s="50" t="s">
        <v>189</v>
      </c>
      <c r="C40" s="50" t="s">
        <v>185</v>
      </c>
      <c r="D40" s="80" t="s">
        <v>96</v>
      </c>
    </row>
    <row r="41" spans="1:4" ht="16.5">
      <c r="A41" s="75" t="s">
        <v>199</v>
      </c>
      <c r="B41" s="50" t="s">
        <v>190</v>
      </c>
      <c r="C41" s="50" t="s">
        <v>185</v>
      </c>
      <c r="D41" s="80" t="s">
        <v>96</v>
      </c>
    </row>
    <row r="42" spans="1:4" ht="16.5">
      <c r="A42" s="75" t="s">
        <v>200</v>
      </c>
      <c r="B42" s="50" t="s">
        <v>191</v>
      </c>
      <c r="C42" s="50" t="s">
        <v>185</v>
      </c>
      <c r="D42" s="80" t="s">
        <v>96</v>
      </c>
    </row>
    <row r="43" spans="1:4" ht="16.5">
      <c r="A43" s="75" t="s">
        <v>201</v>
      </c>
      <c r="B43" s="50" t="s">
        <v>192</v>
      </c>
      <c r="C43" s="50" t="s">
        <v>185</v>
      </c>
      <c r="D43" s="80" t="s">
        <v>96</v>
      </c>
    </row>
    <row r="44" spans="1:4" ht="16.5">
      <c r="A44" s="75" t="s">
        <v>202</v>
      </c>
      <c r="B44" s="50" t="s">
        <v>193</v>
      </c>
      <c r="C44" s="50" t="s">
        <v>185</v>
      </c>
      <c r="D44" s="80" t="s">
        <v>96</v>
      </c>
    </row>
    <row r="45" spans="1:4" ht="16.5">
      <c r="A45" s="75" t="s">
        <v>203</v>
      </c>
      <c r="B45" s="50" t="s">
        <v>204</v>
      </c>
      <c r="C45" s="50" t="s">
        <v>224</v>
      </c>
      <c r="D45" s="80" t="s">
        <v>73</v>
      </c>
    </row>
    <row r="46" spans="1:4" ht="16.5">
      <c r="A46" s="75" t="s">
        <v>205</v>
      </c>
      <c r="B46" s="50" t="s">
        <v>206</v>
      </c>
      <c r="C46" s="50" t="s">
        <v>224</v>
      </c>
      <c r="D46" s="80" t="s">
        <v>96</v>
      </c>
    </row>
    <row r="47" spans="1:4" ht="16.5">
      <c r="A47" s="75" t="s">
        <v>207</v>
      </c>
      <c r="B47" s="50" t="s">
        <v>208</v>
      </c>
      <c r="C47" s="50" t="s">
        <v>224</v>
      </c>
      <c r="D47" s="80" t="s">
        <v>73</v>
      </c>
    </row>
    <row r="48" spans="1:4" ht="16.5">
      <c r="A48" s="75" t="s">
        <v>209</v>
      </c>
      <c r="B48" s="50" t="s">
        <v>210</v>
      </c>
      <c r="C48" s="50" t="s">
        <v>224</v>
      </c>
      <c r="D48" s="80" t="s">
        <v>96</v>
      </c>
    </row>
    <row r="49" spans="1:4" ht="16.5">
      <c r="A49" s="75" t="s">
        <v>211</v>
      </c>
      <c r="B49" s="50" t="s">
        <v>212</v>
      </c>
      <c r="C49" s="50" t="s">
        <v>224</v>
      </c>
      <c r="D49" s="80" t="s">
        <v>96</v>
      </c>
    </row>
    <row r="50" spans="1:4" ht="16.5">
      <c r="A50" s="75" t="s">
        <v>213</v>
      </c>
      <c r="B50" s="50" t="s">
        <v>214</v>
      </c>
      <c r="C50" s="50" t="s">
        <v>224</v>
      </c>
      <c r="D50" s="80" t="s">
        <v>96</v>
      </c>
    </row>
    <row r="51" spans="1:4" ht="16.5">
      <c r="A51" s="75" t="s">
        <v>215</v>
      </c>
      <c r="B51" s="50" t="s">
        <v>216</v>
      </c>
      <c r="C51" s="50" t="s">
        <v>224</v>
      </c>
      <c r="D51" s="80" t="s">
        <v>73</v>
      </c>
    </row>
    <row r="52" spans="1:4" ht="16.5">
      <c r="A52" s="75" t="s">
        <v>217</v>
      </c>
      <c r="B52" s="50" t="s">
        <v>218</v>
      </c>
      <c r="C52" s="50" t="s">
        <v>224</v>
      </c>
      <c r="D52" s="80" t="s">
        <v>96</v>
      </c>
    </row>
    <row r="53" spans="1:4" ht="16.5">
      <c r="A53" s="75" t="s">
        <v>219</v>
      </c>
      <c r="B53" s="50" t="s">
        <v>220</v>
      </c>
      <c r="C53" s="50" t="s">
        <v>224</v>
      </c>
      <c r="D53" s="80" t="s">
        <v>96</v>
      </c>
    </row>
    <row r="54" spans="1:4" ht="16.5">
      <c r="A54" s="75" t="s">
        <v>221</v>
      </c>
      <c r="B54" s="50" t="s">
        <v>187</v>
      </c>
      <c r="C54" s="50" t="s">
        <v>224</v>
      </c>
      <c r="D54" s="80" t="s">
        <v>96</v>
      </c>
    </row>
    <row r="55" spans="1:4" ht="16.5">
      <c r="A55" s="75" t="s">
        <v>357</v>
      </c>
      <c r="B55" s="50" t="s">
        <v>222</v>
      </c>
      <c r="C55" s="50" t="s">
        <v>224</v>
      </c>
      <c r="D55" s="80" t="s">
        <v>73</v>
      </c>
    </row>
    <row r="56" spans="1:4" ht="16.5">
      <c r="A56" s="75" t="s">
        <v>358</v>
      </c>
      <c r="B56" s="50" t="s">
        <v>223</v>
      </c>
      <c r="C56" s="50" t="s">
        <v>224</v>
      </c>
      <c r="D56" s="80" t="s">
        <v>73</v>
      </c>
    </row>
    <row r="57" spans="1:4" ht="16.5">
      <c r="A57" s="75" t="s">
        <v>225</v>
      </c>
      <c r="B57" s="50" t="s">
        <v>226</v>
      </c>
      <c r="C57" s="50" t="s">
        <v>235</v>
      </c>
      <c r="D57" s="80" t="s">
        <v>96</v>
      </c>
    </row>
    <row r="58" spans="1:4" ht="16.5">
      <c r="A58" s="75" t="s">
        <v>227</v>
      </c>
      <c r="B58" s="50" t="s">
        <v>228</v>
      </c>
      <c r="C58" s="50" t="s">
        <v>235</v>
      </c>
      <c r="D58" s="80" t="s">
        <v>96</v>
      </c>
    </row>
    <row r="59" spans="1:4" ht="16.5">
      <c r="A59" s="75" t="s">
        <v>229</v>
      </c>
      <c r="B59" s="50" t="s">
        <v>230</v>
      </c>
      <c r="C59" s="50" t="s">
        <v>235</v>
      </c>
      <c r="D59" s="80" t="s">
        <v>96</v>
      </c>
    </row>
    <row r="60" spans="1:4" ht="16.5">
      <c r="A60" s="75" t="s">
        <v>231</v>
      </c>
      <c r="B60" s="50" t="s">
        <v>232</v>
      </c>
      <c r="C60" s="50" t="s">
        <v>235</v>
      </c>
      <c r="D60" s="80" t="s">
        <v>73</v>
      </c>
    </row>
    <row r="61" spans="1:4" ht="16.5">
      <c r="A61" s="75" t="s">
        <v>233</v>
      </c>
      <c r="B61" s="50" t="s">
        <v>234</v>
      </c>
      <c r="C61" s="50" t="s">
        <v>235</v>
      </c>
      <c r="D61" s="80" t="s">
        <v>96</v>
      </c>
    </row>
    <row r="62" spans="1:4" ht="16.5">
      <c r="A62" s="75" t="s">
        <v>238</v>
      </c>
      <c r="B62" s="50" t="s">
        <v>236</v>
      </c>
      <c r="C62" s="50" t="s">
        <v>240</v>
      </c>
      <c r="D62" s="80" t="s">
        <v>96</v>
      </c>
    </row>
    <row r="63" spans="1:4" ht="16.5">
      <c r="A63" s="75" t="s">
        <v>239</v>
      </c>
      <c r="B63" s="50" t="s">
        <v>237</v>
      </c>
      <c r="C63" s="50" t="s">
        <v>241</v>
      </c>
      <c r="D63" s="80" t="s">
        <v>73</v>
      </c>
    </row>
    <row r="64" spans="1:4" ht="16.5">
      <c r="A64" s="75" t="s">
        <v>242</v>
      </c>
      <c r="B64" s="50" t="s">
        <v>243</v>
      </c>
      <c r="C64" s="50" t="s">
        <v>254</v>
      </c>
      <c r="D64" s="80" t="s">
        <v>73</v>
      </c>
    </row>
    <row r="65" spans="1:4" ht="16.5">
      <c r="A65" s="75" t="s">
        <v>244</v>
      </c>
      <c r="B65" s="50" t="s">
        <v>245</v>
      </c>
      <c r="C65" s="50" t="s">
        <v>254</v>
      </c>
      <c r="D65" s="80" t="s">
        <v>73</v>
      </c>
    </row>
    <row r="66" spans="1:4" ht="16.5">
      <c r="A66" s="75" t="s">
        <v>246</v>
      </c>
      <c r="B66" s="50" t="s">
        <v>247</v>
      </c>
      <c r="C66" s="50" t="s">
        <v>254</v>
      </c>
      <c r="D66" s="80" t="s">
        <v>73</v>
      </c>
    </row>
    <row r="67" spans="1:4" ht="16.5">
      <c r="A67" s="75" t="s">
        <v>248</v>
      </c>
      <c r="B67" s="50" t="s">
        <v>249</v>
      </c>
      <c r="C67" s="50" t="s">
        <v>254</v>
      </c>
      <c r="D67" s="80" t="s">
        <v>96</v>
      </c>
    </row>
    <row r="68" spans="1:4" ht="16.5">
      <c r="A68" s="75" t="s">
        <v>250</v>
      </c>
      <c r="B68" s="50" t="s">
        <v>251</v>
      </c>
      <c r="C68" s="50" t="s">
        <v>254</v>
      </c>
      <c r="D68" s="80" t="s">
        <v>73</v>
      </c>
    </row>
    <row r="69" spans="1:4" ht="16.5">
      <c r="A69" s="75" t="s">
        <v>252</v>
      </c>
      <c r="B69" s="50" t="s">
        <v>253</v>
      </c>
      <c r="C69" s="50" t="s">
        <v>254</v>
      </c>
      <c r="D69" s="80" t="s">
        <v>96</v>
      </c>
    </row>
    <row r="70" spans="1:4" ht="16.5">
      <c r="A70" s="75" t="s">
        <v>268</v>
      </c>
      <c r="B70" s="50" t="s">
        <v>255</v>
      </c>
      <c r="C70" s="50" t="s">
        <v>267</v>
      </c>
      <c r="D70" s="80" t="s">
        <v>96</v>
      </c>
    </row>
    <row r="71" spans="1:4" ht="16.5">
      <c r="A71" s="75" t="s">
        <v>269</v>
      </c>
      <c r="B71" s="50" t="s">
        <v>256</v>
      </c>
      <c r="C71" s="50" t="s">
        <v>267</v>
      </c>
      <c r="D71" s="80" t="s">
        <v>96</v>
      </c>
    </row>
    <row r="72" spans="1:4" ht="16.5">
      <c r="A72" s="75" t="s">
        <v>270</v>
      </c>
      <c r="B72" s="50" t="s">
        <v>257</v>
      </c>
      <c r="C72" s="50" t="s">
        <v>267</v>
      </c>
      <c r="D72" s="80" t="s">
        <v>96</v>
      </c>
    </row>
    <row r="73" spans="1:4" ht="16.5">
      <c r="A73" s="75" t="s">
        <v>271</v>
      </c>
      <c r="B73" s="50" t="s">
        <v>258</v>
      </c>
      <c r="C73" s="50" t="s">
        <v>267</v>
      </c>
      <c r="D73" s="80" t="s">
        <v>73</v>
      </c>
    </row>
    <row r="74" spans="1:4" ht="16.5">
      <c r="A74" s="75" t="s">
        <v>272</v>
      </c>
      <c r="B74" s="50" t="s">
        <v>259</v>
      </c>
      <c r="C74" s="50" t="s">
        <v>267</v>
      </c>
      <c r="D74" s="80" t="s">
        <v>96</v>
      </c>
    </row>
    <row r="75" spans="1:4" ht="16.5">
      <c r="A75" s="75" t="s">
        <v>273</v>
      </c>
      <c r="B75" s="50" t="s">
        <v>260</v>
      </c>
      <c r="C75" s="50" t="s">
        <v>267</v>
      </c>
      <c r="D75" s="80" t="s">
        <v>96</v>
      </c>
    </row>
    <row r="76" spans="1:4" ht="16.5">
      <c r="A76" s="75" t="s">
        <v>274</v>
      </c>
      <c r="B76" s="50" t="s">
        <v>261</v>
      </c>
      <c r="C76" s="50" t="s">
        <v>267</v>
      </c>
      <c r="D76" s="80" t="s">
        <v>73</v>
      </c>
    </row>
    <row r="77" spans="1:4" ht="16.5">
      <c r="A77" s="75" t="s">
        <v>275</v>
      </c>
      <c r="B77" s="50" t="s">
        <v>262</v>
      </c>
      <c r="C77" s="50" t="s">
        <v>267</v>
      </c>
      <c r="D77" s="80" t="s">
        <v>96</v>
      </c>
    </row>
    <row r="78" spans="1:4" ht="16.5">
      <c r="A78" s="75" t="s">
        <v>276</v>
      </c>
      <c r="B78" s="50" t="s">
        <v>263</v>
      </c>
      <c r="C78" s="50" t="s">
        <v>267</v>
      </c>
      <c r="D78" s="80" t="s">
        <v>96</v>
      </c>
    </row>
    <row r="79" spans="1:4" ht="16.5">
      <c r="A79" s="75" t="s">
        <v>277</v>
      </c>
      <c r="B79" s="50" t="s">
        <v>264</v>
      </c>
      <c r="C79" s="50" t="s">
        <v>267</v>
      </c>
      <c r="D79" s="80" t="s">
        <v>96</v>
      </c>
    </row>
    <row r="80" spans="1:4" ht="16.5">
      <c r="A80" s="75" t="s">
        <v>278</v>
      </c>
      <c r="B80" s="50" t="s">
        <v>265</v>
      </c>
      <c r="C80" s="50" t="s">
        <v>267</v>
      </c>
      <c r="D80" s="80" t="s">
        <v>96</v>
      </c>
    </row>
    <row r="81" spans="1:4" ht="16.5">
      <c r="A81" s="75" t="s">
        <v>279</v>
      </c>
      <c r="B81" s="50" t="s">
        <v>266</v>
      </c>
      <c r="C81" s="50" t="s">
        <v>267</v>
      </c>
      <c r="D81" s="80" t="s">
        <v>96</v>
      </c>
    </row>
    <row r="82" spans="1:4" ht="16.5">
      <c r="A82" s="75" t="s">
        <v>283</v>
      </c>
      <c r="B82" s="50" t="s">
        <v>280</v>
      </c>
      <c r="C82" s="50" t="s">
        <v>281</v>
      </c>
      <c r="D82" s="80" t="s">
        <v>96</v>
      </c>
    </row>
    <row r="83" spans="1:4" ht="16.5">
      <c r="A83" s="75" t="s">
        <v>284</v>
      </c>
      <c r="B83" s="50" t="s">
        <v>282</v>
      </c>
      <c r="C83" s="50" t="s">
        <v>281</v>
      </c>
      <c r="D83" s="80" t="s">
        <v>96</v>
      </c>
    </row>
    <row r="84" spans="1:4" ht="16.5">
      <c r="A84" s="75" t="s">
        <v>285</v>
      </c>
      <c r="B84" s="50" t="s">
        <v>286</v>
      </c>
      <c r="C84" s="50" t="s">
        <v>293</v>
      </c>
      <c r="D84" s="80" t="s">
        <v>96</v>
      </c>
    </row>
    <row r="85" spans="1:4" ht="16.5">
      <c r="A85" s="75" t="s">
        <v>287</v>
      </c>
      <c r="B85" s="50" t="s">
        <v>288</v>
      </c>
      <c r="C85" s="50" t="s">
        <v>293</v>
      </c>
      <c r="D85" s="80" t="s">
        <v>73</v>
      </c>
    </row>
    <row r="86" spans="1:4" ht="16.5">
      <c r="A86" s="75" t="s">
        <v>289</v>
      </c>
      <c r="B86" s="50" t="s">
        <v>290</v>
      </c>
      <c r="C86" s="50" t="s">
        <v>293</v>
      </c>
      <c r="D86" s="80" t="s">
        <v>96</v>
      </c>
    </row>
    <row r="87" spans="1:4" ht="16.5">
      <c r="A87" s="75" t="s">
        <v>291</v>
      </c>
      <c r="B87" s="50" t="s">
        <v>292</v>
      </c>
      <c r="C87" s="50" t="s">
        <v>293</v>
      </c>
      <c r="D87" s="80" t="s">
        <v>96</v>
      </c>
    </row>
    <row r="88" spans="1:4" ht="16.5">
      <c r="A88" s="75" t="s">
        <v>298</v>
      </c>
      <c r="B88" s="50" t="s">
        <v>294</v>
      </c>
      <c r="C88" s="50" t="s">
        <v>297</v>
      </c>
      <c r="D88" s="80" t="s">
        <v>73</v>
      </c>
    </row>
    <row r="89" spans="1:4" ht="16.5">
      <c r="A89" s="75" t="s">
        <v>299</v>
      </c>
      <c r="B89" s="50" t="s">
        <v>295</v>
      </c>
      <c r="C89" s="50" t="s">
        <v>297</v>
      </c>
      <c r="D89" s="80" t="s">
        <v>73</v>
      </c>
    </row>
    <row r="90" spans="1:4" ht="16.5">
      <c r="A90" s="75" t="s">
        <v>300</v>
      </c>
      <c r="B90" s="50" t="s">
        <v>296</v>
      </c>
      <c r="C90" s="50" t="s">
        <v>297</v>
      </c>
      <c r="D90" s="82" t="s">
        <v>73</v>
      </c>
    </row>
    <row r="91" spans="1:4" ht="16.5">
      <c r="A91" s="75" t="s">
        <v>303</v>
      </c>
      <c r="B91" s="50" t="s">
        <v>302</v>
      </c>
      <c r="C91" s="52" t="s">
        <v>304</v>
      </c>
      <c r="D91" s="82" t="s">
        <v>96</v>
      </c>
    </row>
    <row r="92" spans="1:4" ht="16.5">
      <c r="A92" s="75" t="s">
        <v>307</v>
      </c>
      <c r="B92" s="50" t="s">
        <v>305</v>
      </c>
      <c r="C92" s="52" t="s">
        <v>309</v>
      </c>
      <c r="D92" s="82" t="s">
        <v>96</v>
      </c>
    </row>
    <row r="93" spans="1:4" ht="16.5">
      <c r="A93" s="75" t="s">
        <v>308</v>
      </c>
      <c r="B93" s="50" t="s">
        <v>306</v>
      </c>
      <c r="C93" s="52" t="s">
        <v>309</v>
      </c>
      <c r="D93" s="82" t="s">
        <v>73</v>
      </c>
    </row>
    <row r="94" spans="1:4" ht="16.5">
      <c r="A94" s="75" t="s">
        <v>301</v>
      </c>
      <c r="B94" s="50" t="s">
        <v>310</v>
      </c>
      <c r="C94" s="52" t="s">
        <v>327</v>
      </c>
      <c r="D94" s="82" t="s">
        <v>73</v>
      </c>
    </row>
    <row r="95" spans="1:4" ht="16.5">
      <c r="A95" s="75" t="s">
        <v>311</v>
      </c>
      <c r="B95" s="50" t="s">
        <v>312</v>
      </c>
      <c r="C95" s="52" t="s">
        <v>327</v>
      </c>
      <c r="D95" s="82" t="s">
        <v>96</v>
      </c>
    </row>
    <row r="96" spans="1:4" ht="16.5">
      <c r="A96" s="75" t="s">
        <v>313</v>
      </c>
      <c r="B96" s="50" t="s">
        <v>314</v>
      </c>
      <c r="C96" s="52" t="s">
        <v>327</v>
      </c>
      <c r="D96" s="82" t="s">
        <v>96</v>
      </c>
    </row>
    <row r="97" spans="1:4" ht="16.5">
      <c r="A97" s="75" t="s">
        <v>315</v>
      </c>
      <c r="B97" s="50" t="s">
        <v>316</v>
      </c>
      <c r="C97" s="52" t="s">
        <v>327</v>
      </c>
      <c r="D97" s="82" t="s">
        <v>96</v>
      </c>
    </row>
    <row r="98" spans="1:4" ht="16.5">
      <c r="A98" s="75" t="s">
        <v>317</v>
      </c>
      <c r="B98" s="50" t="s">
        <v>318</v>
      </c>
      <c r="C98" s="52" t="s">
        <v>327</v>
      </c>
      <c r="D98" s="82" t="s">
        <v>73</v>
      </c>
    </row>
    <row r="99" spans="1:4" ht="16.5">
      <c r="A99" s="75" t="s">
        <v>319</v>
      </c>
      <c r="B99" s="50" t="s">
        <v>320</v>
      </c>
      <c r="C99" s="52" t="s">
        <v>327</v>
      </c>
      <c r="D99" s="82" t="s">
        <v>96</v>
      </c>
    </row>
    <row r="100" spans="1:4" ht="16.5">
      <c r="A100" s="75" t="s">
        <v>321</v>
      </c>
      <c r="B100" s="50" t="s">
        <v>322</v>
      </c>
      <c r="C100" s="52" t="s">
        <v>327</v>
      </c>
      <c r="D100" s="82" t="s">
        <v>73</v>
      </c>
    </row>
    <row r="101" spans="1:4" ht="16.5">
      <c r="A101" s="75" t="s">
        <v>323</v>
      </c>
      <c r="B101" s="50" t="s">
        <v>324</v>
      </c>
      <c r="C101" s="52" t="s">
        <v>327</v>
      </c>
      <c r="D101" s="82" t="s">
        <v>73</v>
      </c>
    </row>
    <row r="102" spans="1:4" ht="16.5">
      <c r="A102" s="75" t="s">
        <v>325</v>
      </c>
      <c r="B102" s="50" t="s">
        <v>326</v>
      </c>
      <c r="C102" s="52" t="s">
        <v>327</v>
      </c>
      <c r="D102" s="82" t="s">
        <v>73</v>
      </c>
    </row>
    <row r="103" spans="1:4" ht="16.5">
      <c r="A103" s="75" t="s">
        <v>328</v>
      </c>
      <c r="B103" s="50" t="s">
        <v>329</v>
      </c>
      <c r="C103" s="52" t="s">
        <v>334</v>
      </c>
      <c r="D103" s="82" t="s">
        <v>96</v>
      </c>
    </row>
    <row r="104" spans="1:4" ht="16.5">
      <c r="A104" s="75" t="s">
        <v>330</v>
      </c>
      <c r="B104" s="50" t="s">
        <v>331</v>
      </c>
      <c r="C104" s="52" t="s">
        <v>334</v>
      </c>
      <c r="D104" s="82" t="s">
        <v>96</v>
      </c>
    </row>
    <row r="105" spans="1:4" ht="16.5">
      <c r="A105" s="75" t="s">
        <v>332</v>
      </c>
      <c r="B105" s="50" t="s">
        <v>333</v>
      </c>
      <c r="C105" s="52" t="s">
        <v>334</v>
      </c>
      <c r="D105" s="82" t="s">
        <v>73</v>
      </c>
    </row>
    <row r="106" spans="1:4" ht="16.5">
      <c r="A106" s="75" t="s">
        <v>335</v>
      </c>
      <c r="B106" s="50" t="s">
        <v>336</v>
      </c>
      <c r="C106" s="52" t="s">
        <v>339</v>
      </c>
      <c r="D106" s="82" t="s">
        <v>96</v>
      </c>
    </row>
    <row r="107" spans="1:4" ht="16.5">
      <c r="A107" s="75" t="s">
        <v>337</v>
      </c>
      <c r="B107" s="50" t="s">
        <v>338</v>
      </c>
      <c r="C107" s="50" t="s">
        <v>339</v>
      </c>
      <c r="D107" s="82" t="s">
        <v>96</v>
      </c>
    </row>
    <row r="108" spans="1:4" ht="16.5">
      <c r="A108" s="75" t="s">
        <v>344</v>
      </c>
      <c r="B108" s="50" t="s">
        <v>340</v>
      </c>
      <c r="C108" s="50" t="s">
        <v>341</v>
      </c>
      <c r="D108" s="82" t="s">
        <v>96</v>
      </c>
    </row>
    <row r="109" spans="1:4" ht="16.5">
      <c r="A109" s="75" t="s">
        <v>345</v>
      </c>
      <c r="B109" s="50" t="s">
        <v>342</v>
      </c>
      <c r="C109" s="50" t="s">
        <v>341</v>
      </c>
      <c r="D109" s="82" t="s">
        <v>96</v>
      </c>
    </row>
    <row r="110" spans="1:4" ht="16.5">
      <c r="A110" s="75" t="s">
        <v>346</v>
      </c>
      <c r="B110" s="50" t="s">
        <v>343</v>
      </c>
      <c r="C110" s="50" t="s">
        <v>341</v>
      </c>
      <c r="D110" s="82" t="s">
        <v>96</v>
      </c>
    </row>
    <row r="111" spans="1:4" ht="16.5">
      <c r="A111" s="75" t="s">
        <v>361</v>
      </c>
      <c r="B111" s="50" t="s">
        <v>359</v>
      </c>
      <c r="C111" s="50" t="s">
        <v>360</v>
      </c>
      <c r="D111" s="82" t="s">
        <v>96</v>
      </c>
    </row>
    <row r="112" spans="1:4" ht="16.5">
      <c r="A112" s="75" t="s">
        <v>362</v>
      </c>
      <c r="B112" s="50" t="s">
        <v>363</v>
      </c>
      <c r="C112" s="50" t="s">
        <v>364</v>
      </c>
      <c r="D112" s="82" t="s">
        <v>96</v>
      </c>
    </row>
    <row r="113" spans="1:4" ht="16.5">
      <c r="A113" s="75" t="s">
        <v>365</v>
      </c>
      <c r="B113" s="50" t="s">
        <v>366</v>
      </c>
      <c r="C113" s="50" t="s">
        <v>364</v>
      </c>
      <c r="D113" s="82" t="s">
        <v>73</v>
      </c>
    </row>
    <row r="114" spans="1:4" ht="16.5">
      <c r="A114" s="75" t="s">
        <v>367</v>
      </c>
      <c r="B114" s="50" t="s">
        <v>368</v>
      </c>
      <c r="C114" s="50" t="s">
        <v>364</v>
      </c>
      <c r="D114" s="82" t="s">
        <v>73</v>
      </c>
    </row>
    <row r="115" spans="1:4" ht="16.5">
      <c r="A115" s="75" t="s">
        <v>369</v>
      </c>
      <c r="B115" s="50" t="s">
        <v>370</v>
      </c>
      <c r="C115" s="50" t="s">
        <v>364</v>
      </c>
      <c r="D115" s="82" t="s">
        <v>96</v>
      </c>
    </row>
    <row r="116" spans="1:4" ht="16.5">
      <c r="A116" s="75" t="s">
        <v>371</v>
      </c>
      <c r="B116" s="50" t="s">
        <v>372</v>
      </c>
      <c r="C116" s="50" t="s">
        <v>364</v>
      </c>
      <c r="D116" s="82" t="s">
        <v>96</v>
      </c>
    </row>
    <row r="117" spans="1:4" ht="16.5">
      <c r="A117" s="75" t="s">
        <v>373</v>
      </c>
      <c r="B117" s="50" t="s">
        <v>374</v>
      </c>
      <c r="C117" s="50" t="s">
        <v>364</v>
      </c>
      <c r="D117" s="82" t="s">
        <v>73</v>
      </c>
    </row>
    <row r="118" spans="1:4" ht="16.5">
      <c r="A118" s="75" t="s">
        <v>375</v>
      </c>
      <c r="B118" s="50" t="s">
        <v>376</v>
      </c>
      <c r="C118" s="50" t="s">
        <v>364</v>
      </c>
      <c r="D118" s="82" t="s">
        <v>96</v>
      </c>
    </row>
    <row r="119" spans="1:4" ht="16.5">
      <c r="A119" s="75" t="s">
        <v>377</v>
      </c>
      <c r="B119" s="50" t="s">
        <v>378</v>
      </c>
      <c r="C119" s="50" t="s">
        <v>364</v>
      </c>
      <c r="D119" s="82" t="s">
        <v>96</v>
      </c>
    </row>
    <row r="120" spans="1:4" ht="16.5">
      <c r="A120" s="75" t="s">
        <v>379</v>
      </c>
      <c r="B120" s="50" t="s">
        <v>380</v>
      </c>
      <c r="C120" s="50" t="s">
        <v>364</v>
      </c>
      <c r="D120" s="82" t="s">
        <v>96</v>
      </c>
    </row>
    <row r="121" spans="1:4" ht="16.5">
      <c r="A121" s="75" t="s">
        <v>381</v>
      </c>
      <c r="B121" s="50" t="s">
        <v>382</v>
      </c>
      <c r="C121" s="50" t="s">
        <v>364</v>
      </c>
      <c r="D121" s="82" t="s">
        <v>96</v>
      </c>
    </row>
    <row r="122" spans="1:4" ht="16.5">
      <c r="A122" s="75" t="s">
        <v>383</v>
      </c>
      <c r="B122" s="50" t="s">
        <v>384</v>
      </c>
      <c r="C122" s="50" t="s">
        <v>364</v>
      </c>
      <c r="D122" s="82" t="s">
        <v>73</v>
      </c>
    </row>
    <row r="123" spans="1:4" ht="16.5">
      <c r="A123" s="75" t="s">
        <v>385</v>
      </c>
      <c r="B123" s="50" t="s">
        <v>386</v>
      </c>
      <c r="C123" s="50" t="s">
        <v>364</v>
      </c>
      <c r="D123" s="82" t="s">
        <v>73</v>
      </c>
    </row>
    <row r="124" spans="1:4" ht="16.5">
      <c r="A124" s="75" t="s">
        <v>387</v>
      </c>
      <c r="B124" s="50" t="s">
        <v>388</v>
      </c>
      <c r="C124" s="50" t="s">
        <v>364</v>
      </c>
      <c r="D124" s="82" t="s">
        <v>96</v>
      </c>
    </row>
    <row r="125" spans="1:4" ht="16.5">
      <c r="A125" s="75" t="s">
        <v>389</v>
      </c>
      <c r="B125" s="50" t="s">
        <v>390</v>
      </c>
      <c r="C125" s="50" t="s">
        <v>364</v>
      </c>
      <c r="D125" s="82" t="s">
        <v>96</v>
      </c>
    </row>
    <row r="126" spans="1:4" ht="16.5">
      <c r="A126" s="75" t="s">
        <v>391</v>
      </c>
      <c r="B126" s="50" t="s">
        <v>392</v>
      </c>
      <c r="C126" s="50" t="s">
        <v>364</v>
      </c>
      <c r="D126" s="82" t="s">
        <v>96</v>
      </c>
    </row>
    <row r="127" spans="1:4" ht="16.5">
      <c r="A127" s="75" t="s">
        <v>393</v>
      </c>
      <c r="B127" s="50" t="s">
        <v>394</v>
      </c>
      <c r="C127" s="50" t="s">
        <v>364</v>
      </c>
      <c r="D127" s="82" t="s">
        <v>73</v>
      </c>
    </row>
    <row r="128" spans="1:4" ht="16.5">
      <c r="A128" s="75" t="s">
        <v>395</v>
      </c>
      <c r="B128" s="50" t="s">
        <v>396</v>
      </c>
      <c r="C128" s="50" t="s">
        <v>397</v>
      </c>
      <c r="D128" s="82" t="s">
        <v>96</v>
      </c>
    </row>
    <row r="129" spans="1:4" ht="16.5">
      <c r="A129" s="75" t="s">
        <v>398</v>
      </c>
      <c r="B129" s="50" t="s">
        <v>400</v>
      </c>
      <c r="C129" s="50" t="s">
        <v>399</v>
      </c>
      <c r="D129" s="81" t="s">
        <v>96</v>
      </c>
    </row>
    <row r="130" spans="1:4" ht="16.5">
      <c r="A130" s="75" t="s">
        <v>401</v>
      </c>
      <c r="B130" s="50" t="s">
        <v>402</v>
      </c>
      <c r="C130" s="50" t="s">
        <v>403</v>
      </c>
      <c r="D130" s="81" t="s">
        <v>96</v>
      </c>
    </row>
    <row r="131" spans="1:4" ht="16.5">
      <c r="A131" s="75" t="s">
        <v>404</v>
      </c>
      <c r="B131" s="50" t="s">
        <v>405</v>
      </c>
      <c r="C131" s="50" t="s">
        <v>403</v>
      </c>
      <c r="D131" s="81" t="s">
        <v>73</v>
      </c>
    </row>
    <row r="132" spans="1:4" ht="16.5">
      <c r="A132" s="75" t="s">
        <v>406</v>
      </c>
      <c r="B132" s="50" t="s">
        <v>407</v>
      </c>
      <c r="C132" s="50" t="s">
        <v>403</v>
      </c>
      <c r="D132" s="81" t="s">
        <v>96</v>
      </c>
    </row>
    <row r="133" spans="1:4" ht="16.5">
      <c r="A133" s="75" t="s">
        <v>408</v>
      </c>
      <c r="B133" s="50" t="s">
        <v>409</v>
      </c>
      <c r="C133" s="50" t="s">
        <v>403</v>
      </c>
      <c r="D133" s="81" t="s">
        <v>96</v>
      </c>
    </row>
    <row r="134" spans="1:4" ht="16.5">
      <c r="A134" s="75" t="s">
        <v>410</v>
      </c>
      <c r="B134" s="50" t="s">
        <v>411</v>
      </c>
      <c r="C134" s="50" t="s">
        <v>412</v>
      </c>
      <c r="D134" s="81" t="s">
        <v>96</v>
      </c>
    </row>
    <row r="135" spans="1:4" ht="16.5">
      <c r="A135" s="75" t="s">
        <v>413</v>
      </c>
      <c r="B135" s="50" t="s">
        <v>414</v>
      </c>
      <c r="C135" s="50" t="s">
        <v>412</v>
      </c>
      <c r="D135" s="81" t="s">
        <v>73</v>
      </c>
    </row>
    <row r="136" spans="1:4" ht="16.5">
      <c r="A136" s="75" t="s">
        <v>420</v>
      </c>
      <c r="B136" s="50" t="s">
        <v>415</v>
      </c>
      <c r="C136" s="50" t="s">
        <v>416</v>
      </c>
      <c r="D136" s="81" t="s">
        <v>73</v>
      </c>
    </row>
    <row r="137" spans="1:4" ht="16.5">
      <c r="A137" s="75" t="s">
        <v>421</v>
      </c>
      <c r="B137" s="50" t="s">
        <v>417</v>
      </c>
      <c r="C137" s="50" t="s">
        <v>416</v>
      </c>
      <c r="D137" s="81" t="s">
        <v>96</v>
      </c>
    </row>
    <row r="138" spans="1:4" ht="16.5">
      <c r="A138" s="75" t="s">
        <v>422</v>
      </c>
      <c r="B138" s="50" t="s">
        <v>418</v>
      </c>
      <c r="C138" s="50" t="s">
        <v>416</v>
      </c>
      <c r="D138" s="81" t="s">
        <v>419</v>
      </c>
    </row>
    <row r="139" spans="1:4" ht="16.5">
      <c r="A139" s="75" t="s">
        <v>433</v>
      </c>
      <c r="B139" s="50" t="s">
        <v>423</v>
      </c>
      <c r="C139" s="50" t="s">
        <v>424</v>
      </c>
      <c r="D139" s="81" t="s">
        <v>73</v>
      </c>
    </row>
    <row r="140" spans="1:4" ht="16.5">
      <c r="A140" s="75" t="s">
        <v>434</v>
      </c>
      <c r="B140" s="50" t="s">
        <v>425</v>
      </c>
      <c r="C140" s="50" t="s">
        <v>424</v>
      </c>
      <c r="D140" s="81" t="s">
        <v>73</v>
      </c>
    </row>
    <row r="141" spans="1:4" ht="16.5">
      <c r="A141" s="75" t="s">
        <v>435</v>
      </c>
      <c r="B141" s="50" t="s">
        <v>426</v>
      </c>
      <c r="C141" s="50" t="s">
        <v>424</v>
      </c>
      <c r="D141" s="81" t="s">
        <v>96</v>
      </c>
    </row>
    <row r="142" spans="1:4" ht="16.5">
      <c r="A142" s="75" t="s">
        <v>436</v>
      </c>
      <c r="B142" s="50" t="s">
        <v>427</v>
      </c>
      <c r="C142" s="50" t="s">
        <v>424</v>
      </c>
      <c r="D142" s="81" t="s">
        <v>96</v>
      </c>
    </row>
    <row r="143" spans="1:4" ht="16.5">
      <c r="A143" s="75" t="s">
        <v>437</v>
      </c>
      <c r="B143" s="50" t="s">
        <v>428</v>
      </c>
      <c r="C143" s="50" t="s">
        <v>424</v>
      </c>
      <c r="D143" s="81" t="s">
        <v>96</v>
      </c>
    </row>
    <row r="144" spans="1:4" ht="16.5">
      <c r="A144" s="75" t="s">
        <v>438</v>
      </c>
      <c r="B144" s="50" t="s">
        <v>429</v>
      </c>
      <c r="C144" s="50" t="s">
        <v>424</v>
      </c>
      <c r="D144" s="81" t="s">
        <v>96</v>
      </c>
    </row>
    <row r="145" spans="1:4" ht="16.5">
      <c r="A145" s="75" t="s">
        <v>439</v>
      </c>
      <c r="B145" s="50" t="s">
        <v>430</v>
      </c>
      <c r="C145" s="50" t="s">
        <v>431</v>
      </c>
      <c r="D145" s="81" t="s">
        <v>96</v>
      </c>
    </row>
    <row r="146" spans="1:4" ht="16.5">
      <c r="A146" s="75" t="s">
        <v>440</v>
      </c>
      <c r="B146" s="50" t="s">
        <v>432</v>
      </c>
      <c r="C146" s="50" t="s">
        <v>424</v>
      </c>
      <c r="D146" s="81" t="s">
        <v>96</v>
      </c>
    </row>
    <row r="147" spans="1:4" ht="16.5">
      <c r="A147" s="75" t="s">
        <v>443</v>
      </c>
      <c r="B147" s="50" t="s">
        <v>441</v>
      </c>
      <c r="C147" s="50" t="s">
        <v>442</v>
      </c>
      <c r="D147" s="81" t="s">
        <v>96</v>
      </c>
    </row>
    <row r="148" spans="1:4" ht="16.5">
      <c r="A148" s="75" t="s">
        <v>448</v>
      </c>
      <c r="B148" s="50" t="s">
        <v>444</v>
      </c>
      <c r="C148" s="50" t="s">
        <v>445</v>
      </c>
      <c r="D148" s="81" t="s">
        <v>73</v>
      </c>
    </row>
    <row r="149" spans="1:4" ht="16.5">
      <c r="A149" s="75" t="s">
        <v>449</v>
      </c>
      <c r="B149" s="50" t="s">
        <v>446</v>
      </c>
      <c r="C149" s="50" t="s">
        <v>445</v>
      </c>
      <c r="D149" s="81" t="s">
        <v>96</v>
      </c>
    </row>
    <row r="150" spans="1:4" ht="16.5">
      <c r="A150" s="75" t="s">
        <v>450</v>
      </c>
      <c r="B150" s="50" t="s">
        <v>447</v>
      </c>
      <c r="C150" s="50" t="s">
        <v>445</v>
      </c>
      <c r="D150" s="81" t="s">
        <v>96</v>
      </c>
    </row>
    <row r="151" spans="1:4" ht="16.5">
      <c r="A151" s="75" t="s">
        <v>459</v>
      </c>
      <c r="B151" s="50" t="s">
        <v>451</v>
      </c>
      <c r="C151" s="50" t="s">
        <v>452</v>
      </c>
      <c r="D151" s="81" t="s">
        <v>73</v>
      </c>
    </row>
    <row r="152" spans="1:4" ht="16.5">
      <c r="A152" s="75" t="s">
        <v>460</v>
      </c>
      <c r="B152" s="50" t="s">
        <v>453</v>
      </c>
      <c r="C152" s="50" t="s">
        <v>452</v>
      </c>
      <c r="D152" s="81" t="s">
        <v>96</v>
      </c>
    </row>
    <row r="153" spans="1:4" ht="16.5">
      <c r="A153" s="75" t="s">
        <v>461</v>
      </c>
      <c r="B153" s="50" t="s">
        <v>454</v>
      </c>
      <c r="C153" s="50" t="s">
        <v>452</v>
      </c>
      <c r="D153" s="81" t="s">
        <v>96</v>
      </c>
    </row>
    <row r="154" spans="1:4" ht="16.5">
      <c r="A154" s="75" t="s">
        <v>462</v>
      </c>
      <c r="B154" s="50" t="s">
        <v>455</v>
      </c>
      <c r="C154" s="50" t="s">
        <v>452</v>
      </c>
      <c r="D154" s="81" t="s">
        <v>96</v>
      </c>
    </row>
    <row r="155" spans="1:4" ht="16.5">
      <c r="A155" s="75" t="s">
        <v>463</v>
      </c>
      <c r="B155" s="50" t="s">
        <v>456</v>
      </c>
      <c r="C155" s="50" t="s">
        <v>452</v>
      </c>
      <c r="D155" s="81" t="s">
        <v>96</v>
      </c>
    </row>
    <row r="156" spans="1:4" ht="16.5">
      <c r="A156" s="75" t="s">
        <v>464</v>
      </c>
      <c r="B156" s="50" t="s">
        <v>457</v>
      </c>
      <c r="C156" s="50" t="s">
        <v>452</v>
      </c>
      <c r="D156" s="81" t="s">
        <v>96</v>
      </c>
    </row>
    <row r="157" spans="1:4" ht="16.5">
      <c r="A157" s="75" t="s">
        <v>465</v>
      </c>
      <c r="B157" s="50" t="s">
        <v>458</v>
      </c>
      <c r="C157" s="50" t="s">
        <v>452</v>
      </c>
      <c r="D157" s="81" t="s">
        <v>73</v>
      </c>
    </row>
    <row r="158" spans="1:4" ht="16.5">
      <c r="A158" s="75" t="s">
        <v>470</v>
      </c>
      <c r="B158" s="50" t="s">
        <v>466</v>
      </c>
      <c r="C158" s="50" t="s">
        <v>399</v>
      </c>
      <c r="D158" s="81" t="s">
        <v>96</v>
      </c>
    </row>
    <row r="159" spans="1:4" ht="16.5">
      <c r="A159" s="75" t="s">
        <v>471</v>
      </c>
      <c r="B159" s="50" t="s">
        <v>467</v>
      </c>
      <c r="C159" s="50" t="s">
        <v>468</v>
      </c>
      <c r="D159" s="81" t="s">
        <v>96</v>
      </c>
    </row>
    <row r="160" spans="1:4" ht="16.5">
      <c r="A160" s="75" t="s">
        <v>472</v>
      </c>
      <c r="B160" s="50" t="s">
        <v>469</v>
      </c>
      <c r="C160" s="50" t="s">
        <v>468</v>
      </c>
      <c r="D160" s="81" t="s">
        <v>96</v>
      </c>
    </row>
    <row r="161" spans="1:4" ht="16.5">
      <c r="A161" s="75" t="s">
        <v>475</v>
      </c>
      <c r="B161" s="50" t="s">
        <v>473</v>
      </c>
      <c r="C161" s="50" t="s">
        <v>474</v>
      </c>
      <c r="D161" s="81" t="s">
        <v>96</v>
      </c>
    </row>
    <row r="162" spans="1:4" ht="16.5">
      <c r="A162" s="75" t="s">
        <v>486</v>
      </c>
      <c r="B162" s="50" t="s">
        <v>476</v>
      </c>
      <c r="C162" s="50" t="s">
        <v>477</v>
      </c>
      <c r="D162" s="81" t="s">
        <v>96</v>
      </c>
    </row>
    <row r="163" spans="1:4" ht="16.5">
      <c r="A163" s="75" t="s">
        <v>487</v>
      </c>
      <c r="B163" s="50" t="s">
        <v>478</v>
      </c>
      <c r="C163" s="50" t="s">
        <v>477</v>
      </c>
      <c r="D163" s="81" t="s">
        <v>73</v>
      </c>
    </row>
    <row r="164" spans="1:4" ht="16.5">
      <c r="A164" s="75" t="s">
        <v>488</v>
      </c>
      <c r="B164" s="50" t="s">
        <v>479</v>
      </c>
      <c r="C164" s="50" t="s">
        <v>477</v>
      </c>
      <c r="D164" s="81" t="s">
        <v>96</v>
      </c>
    </row>
    <row r="165" spans="1:4" ht="16.5">
      <c r="A165" s="75" t="s">
        <v>489</v>
      </c>
      <c r="B165" s="50" t="s">
        <v>480</v>
      </c>
      <c r="C165" s="50" t="s">
        <v>477</v>
      </c>
      <c r="D165" s="81" t="s">
        <v>96</v>
      </c>
    </row>
    <row r="166" spans="1:4" ht="16.5">
      <c r="A166" s="75" t="s">
        <v>490</v>
      </c>
      <c r="B166" s="50" t="s">
        <v>481</v>
      </c>
      <c r="C166" s="50" t="s">
        <v>477</v>
      </c>
      <c r="D166" s="81" t="s">
        <v>73</v>
      </c>
    </row>
    <row r="167" spans="1:4" ht="16.5">
      <c r="A167" s="75" t="s">
        <v>491</v>
      </c>
      <c r="B167" s="50" t="s">
        <v>482</v>
      </c>
      <c r="C167" s="50" t="s">
        <v>477</v>
      </c>
      <c r="D167" s="81" t="s">
        <v>73</v>
      </c>
    </row>
    <row r="168" spans="1:4" ht="16.5">
      <c r="A168" s="75" t="s">
        <v>492</v>
      </c>
      <c r="B168" s="50" t="s">
        <v>483</v>
      </c>
      <c r="C168" s="50" t="s">
        <v>477</v>
      </c>
      <c r="D168" s="81" t="s">
        <v>96</v>
      </c>
    </row>
    <row r="169" spans="1:4" ht="16.5">
      <c r="A169" s="75" t="s">
        <v>493</v>
      </c>
      <c r="B169" s="50" t="s">
        <v>484</v>
      </c>
      <c r="C169" s="50" t="s">
        <v>477</v>
      </c>
      <c r="D169" s="81" t="s">
        <v>96</v>
      </c>
    </row>
    <row r="170" spans="1:4" ht="16.5">
      <c r="A170" s="75" t="s">
        <v>494</v>
      </c>
      <c r="B170" s="50" t="s">
        <v>485</v>
      </c>
      <c r="C170" s="50" t="s">
        <v>477</v>
      </c>
      <c r="D170" s="81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 outlineLevelCol="1"/>
  <cols>
    <col min="1" max="1" width="10.00390625" style="5" customWidth="1"/>
    <col min="2" max="2" width="35.00390625" style="4" bestFit="1" customWidth="1"/>
    <col min="3" max="3" width="16.57421875" style="5" customWidth="1"/>
    <col min="4" max="4" width="6.00390625" style="5" customWidth="1"/>
    <col min="5" max="19" width="2.7109375" style="5" customWidth="1" outlineLevel="1"/>
    <col min="20" max="20" width="7.28125" style="5" customWidth="1"/>
    <col min="21" max="35" width="2.7109375" style="5" customWidth="1" outlineLevel="1"/>
    <col min="36" max="36" width="7.28125" style="5" customWidth="1"/>
    <col min="37" max="37" width="9.140625" style="5" customWidth="1" collapsed="1"/>
    <col min="38" max="40" width="9.140625" style="5" customWidth="1"/>
    <col min="41" max="41" width="8.28125" style="5" customWidth="1"/>
    <col min="42" max="42" width="6.7109375" style="20" customWidth="1"/>
    <col min="43" max="43" width="0.85546875" style="20" customWidth="1"/>
    <col min="44" max="44" width="6.7109375" style="21" customWidth="1"/>
    <col min="45" max="16384" width="9.140625" style="5" customWidth="1"/>
  </cols>
  <sheetData>
    <row r="1" spans="1:36" ht="16.5">
      <c r="A1" s="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</row>
    <row r="2" spans="1:36" ht="16.5">
      <c r="A2" s="58" t="s">
        <v>29</v>
      </c>
      <c r="B2" s="17" t="s">
        <v>5</v>
      </c>
      <c r="C2" s="18" t="s">
        <v>1</v>
      </c>
      <c r="D2" s="18" t="s">
        <v>6</v>
      </c>
      <c r="E2" s="18">
        <v>1</v>
      </c>
      <c r="F2" s="18">
        <v>2</v>
      </c>
      <c r="G2" s="18">
        <v>3</v>
      </c>
      <c r="H2" s="18">
        <v>4</v>
      </c>
      <c r="I2" s="18">
        <v>5</v>
      </c>
      <c r="J2" s="18">
        <v>6</v>
      </c>
      <c r="K2" s="18">
        <v>7</v>
      </c>
      <c r="L2" s="18">
        <v>8</v>
      </c>
      <c r="M2" s="18">
        <v>9</v>
      </c>
      <c r="N2" s="18">
        <v>10</v>
      </c>
      <c r="O2" s="18">
        <v>11</v>
      </c>
      <c r="P2" s="18">
        <v>12</v>
      </c>
      <c r="Q2" s="18">
        <v>13</v>
      </c>
      <c r="R2" s="18">
        <v>14</v>
      </c>
      <c r="S2" s="18">
        <v>15</v>
      </c>
      <c r="T2" s="18" t="s">
        <v>2</v>
      </c>
      <c r="U2" s="18">
        <v>16</v>
      </c>
      <c r="V2" s="18">
        <v>17</v>
      </c>
      <c r="W2" s="18">
        <v>18</v>
      </c>
      <c r="X2" s="18">
        <v>19</v>
      </c>
      <c r="Y2" s="18">
        <v>20</v>
      </c>
      <c r="Z2" s="18">
        <v>21</v>
      </c>
      <c r="AA2" s="18">
        <v>22</v>
      </c>
      <c r="AB2" s="18">
        <v>23</v>
      </c>
      <c r="AC2" s="18">
        <v>24</v>
      </c>
      <c r="AD2" s="18">
        <v>25</v>
      </c>
      <c r="AE2" s="18">
        <v>26</v>
      </c>
      <c r="AF2" s="18">
        <v>27</v>
      </c>
      <c r="AG2" s="18">
        <v>28</v>
      </c>
      <c r="AH2" s="18">
        <v>29</v>
      </c>
      <c r="AI2" s="18">
        <v>30</v>
      </c>
      <c r="AJ2" s="18" t="s">
        <v>3</v>
      </c>
    </row>
    <row r="3" spans="1:36" ht="16.5">
      <c r="A3" s="77" t="str">
        <f>Команды!A2</f>
        <v>RU2401001</v>
      </c>
      <c r="B3" s="78" t="str">
        <f>Команды!B2</f>
        <v>Кушетка Фрейда</v>
      </c>
      <c r="C3" s="79" t="str">
        <f>Команды!C2</f>
        <v>Красноярск</v>
      </c>
      <c r="D3" s="6">
        <f>T3+AJ3</f>
        <v>9</v>
      </c>
      <c r="E3" s="76"/>
      <c r="F3" s="76"/>
      <c r="G3" s="76" t="s">
        <v>66</v>
      </c>
      <c r="H3" s="76"/>
      <c r="I3" s="76" t="s">
        <v>66</v>
      </c>
      <c r="J3" s="76"/>
      <c r="K3" s="76"/>
      <c r="L3" s="76"/>
      <c r="M3" s="76"/>
      <c r="N3" s="76"/>
      <c r="O3" s="76"/>
      <c r="P3" s="76" t="s">
        <v>66</v>
      </c>
      <c r="Q3" s="76" t="s">
        <v>66</v>
      </c>
      <c r="R3" s="76" t="s">
        <v>66</v>
      </c>
      <c r="S3" s="76" t="s">
        <v>66</v>
      </c>
      <c r="T3" s="6">
        <f>COUNTIF(E3:S3,"+")</f>
        <v>6</v>
      </c>
      <c r="U3" s="76"/>
      <c r="V3" s="76"/>
      <c r="W3" s="76" t="s">
        <v>66</v>
      </c>
      <c r="X3" s="76"/>
      <c r="Y3" s="76"/>
      <c r="Z3" s="76" t="s">
        <v>66</v>
      </c>
      <c r="AA3" s="76"/>
      <c r="AB3" s="76"/>
      <c r="AC3" s="76"/>
      <c r="AD3" s="76"/>
      <c r="AE3" s="76"/>
      <c r="AF3" s="76"/>
      <c r="AG3" s="76" t="s">
        <v>66</v>
      </c>
      <c r="AH3" s="76"/>
      <c r="AI3" s="76"/>
      <c r="AJ3" s="6">
        <f>COUNTIF(U3:AI3,"+")</f>
        <v>3</v>
      </c>
    </row>
    <row r="4" spans="1:36" ht="16.5">
      <c r="A4" s="77" t="str">
        <f>Команды!A3</f>
        <v>RU2401002</v>
      </c>
      <c r="B4" s="78" t="str">
        <f>Команды!B3</f>
        <v>Желтая подводная лодка</v>
      </c>
      <c r="C4" s="79" t="str">
        <f>Команды!C3</f>
        <v>Красноярск</v>
      </c>
      <c r="D4" s="6">
        <f>T4+AJ4</f>
        <v>3</v>
      </c>
      <c r="E4" s="76" t="s">
        <v>66</v>
      </c>
      <c r="F4" s="76"/>
      <c r="G4" s="76"/>
      <c r="H4" s="76"/>
      <c r="I4" s="76" t="s">
        <v>66</v>
      </c>
      <c r="J4" s="76"/>
      <c r="K4" s="76"/>
      <c r="L4" s="76"/>
      <c r="M4" s="76"/>
      <c r="N4" s="76"/>
      <c r="O4" s="76"/>
      <c r="P4" s="76"/>
      <c r="Q4" s="76" t="s">
        <v>66</v>
      </c>
      <c r="R4" s="76"/>
      <c r="S4" s="76"/>
      <c r="T4" s="6">
        <f>COUNTIF(E4:S4,"+")</f>
        <v>3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6">
        <f>COUNTIF(U4:AI4,"+")</f>
        <v>0</v>
      </c>
    </row>
    <row r="5" spans="1:36" ht="16.5">
      <c r="A5" s="84" t="str">
        <f>Команды!A4</f>
        <v>RU5201001</v>
      </c>
      <c r="B5" s="85" t="str">
        <f>Команды!B4</f>
        <v>Z</v>
      </c>
      <c r="C5" s="86" t="str">
        <f>Команды!C4</f>
        <v>Нижний Новгород</v>
      </c>
      <c r="D5" s="6">
        <f>T5+AJ5</f>
        <v>3</v>
      </c>
      <c r="E5" s="33"/>
      <c r="F5" s="33"/>
      <c r="G5" s="33"/>
      <c r="H5" s="33"/>
      <c r="I5" s="76" t="s">
        <v>66</v>
      </c>
      <c r="J5" s="33"/>
      <c r="K5" s="33"/>
      <c r="L5" s="33"/>
      <c r="M5" s="33"/>
      <c r="N5" s="88"/>
      <c r="O5" s="88"/>
      <c r="P5" s="88"/>
      <c r="Q5" s="89" t="s">
        <v>66</v>
      </c>
      <c r="R5" s="88"/>
      <c r="S5" s="33"/>
      <c r="T5" s="6">
        <f>COUNTIF(E5:S5,"+")</f>
        <v>2</v>
      </c>
      <c r="U5" s="33"/>
      <c r="V5" s="33"/>
      <c r="W5" s="76" t="s">
        <v>66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6">
        <f>COUNTIF(U5:AI5,"+")</f>
        <v>1</v>
      </c>
    </row>
    <row r="6" spans="1:36" ht="16.5">
      <c r="A6" s="84" t="str">
        <f>Команды!A5</f>
        <v>RU5201002</v>
      </c>
      <c r="B6" s="85" t="str">
        <f>Команды!B5</f>
        <v>Эбакки</v>
      </c>
      <c r="C6" s="85" t="str">
        <f>Команды!C5</f>
        <v>Нижний Новгород</v>
      </c>
      <c r="D6" s="6">
        <f>T6+AJ6</f>
        <v>12</v>
      </c>
      <c r="E6" s="76" t="s">
        <v>66</v>
      </c>
      <c r="F6" s="33"/>
      <c r="G6" s="76" t="s">
        <v>66</v>
      </c>
      <c r="H6" s="33"/>
      <c r="I6" s="76" t="s">
        <v>66</v>
      </c>
      <c r="J6" s="33"/>
      <c r="K6" s="33"/>
      <c r="L6" s="76" t="s">
        <v>66</v>
      </c>
      <c r="M6" s="33"/>
      <c r="N6" s="33"/>
      <c r="O6" s="92" t="s">
        <v>66</v>
      </c>
      <c r="P6" s="33" t="s">
        <v>66</v>
      </c>
      <c r="Q6" s="92" t="s">
        <v>66</v>
      </c>
      <c r="R6" s="92" t="s">
        <v>66</v>
      </c>
      <c r="S6" s="87" t="s">
        <v>66</v>
      </c>
      <c r="T6" s="6">
        <f>COUNTIF(E6:S6,"+")</f>
        <v>9</v>
      </c>
      <c r="U6" s="33"/>
      <c r="V6" s="33"/>
      <c r="W6" s="76" t="s">
        <v>66</v>
      </c>
      <c r="X6" s="33"/>
      <c r="Y6" s="33"/>
      <c r="Z6" s="76" t="s">
        <v>66</v>
      </c>
      <c r="AA6" s="33"/>
      <c r="AB6" s="33"/>
      <c r="AC6" s="33"/>
      <c r="AD6" s="33"/>
      <c r="AE6" s="33"/>
      <c r="AF6" s="76" t="s">
        <v>66</v>
      </c>
      <c r="AG6" s="33"/>
      <c r="AH6" s="33"/>
      <c r="AI6" s="33"/>
      <c r="AJ6" s="6">
        <f>COUNTIF(U6:AI6,"+")</f>
        <v>3</v>
      </c>
    </row>
    <row r="7" spans="1:36" ht="16.5">
      <c r="A7" s="84" t="str">
        <f>Команды!A6</f>
        <v>RU5201003</v>
      </c>
      <c r="B7" s="85" t="str">
        <f>Команды!B6</f>
        <v>Команда А</v>
      </c>
      <c r="C7" s="85" t="str">
        <f>Команды!C6</f>
        <v>Нижний Новгород</v>
      </c>
      <c r="D7" s="6">
        <f>T7+AJ7</f>
        <v>5</v>
      </c>
      <c r="E7" s="33"/>
      <c r="F7" s="33"/>
      <c r="G7" s="76" t="s">
        <v>66</v>
      </c>
      <c r="H7" s="33"/>
      <c r="I7" s="76" t="s">
        <v>66</v>
      </c>
      <c r="J7" s="33"/>
      <c r="K7" s="33"/>
      <c r="L7" s="33"/>
      <c r="M7" s="33"/>
      <c r="N7" s="33"/>
      <c r="O7" s="92"/>
      <c r="P7" s="92"/>
      <c r="Q7" s="92" t="s">
        <v>66</v>
      </c>
      <c r="R7" s="92"/>
      <c r="S7" s="87" t="s">
        <v>66</v>
      </c>
      <c r="T7" s="6">
        <f>COUNTIF(E7:S7,"+")</f>
        <v>4</v>
      </c>
      <c r="U7" s="33"/>
      <c r="V7" s="33"/>
      <c r="W7" s="76" t="s">
        <v>66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6">
        <f>COUNTIF(U7:AI7,"+")</f>
        <v>1</v>
      </c>
    </row>
    <row r="8" spans="1:36" ht="16.5">
      <c r="A8" s="84" t="str">
        <f>Команды!A7</f>
        <v>RU5201004</v>
      </c>
      <c r="B8" s="85">
        <f>Команды!B7</f>
        <v>110</v>
      </c>
      <c r="C8" s="85" t="str">
        <f>Команды!C7</f>
        <v>Нижний Новгород</v>
      </c>
      <c r="D8" s="6">
        <f>T8+AJ8</f>
        <v>14</v>
      </c>
      <c r="E8" s="76" t="s">
        <v>66</v>
      </c>
      <c r="F8" s="33"/>
      <c r="G8" s="76" t="s">
        <v>66</v>
      </c>
      <c r="H8" s="33"/>
      <c r="I8" s="76" t="s">
        <v>66</v>
      </c>
      <c r="J8" s="33"/>
      <c r="K8" s="76" t="s">
        <v>66</v>
      </c>
      <c r="L8" s="33"/>
      <c r="M8" s="33"/>
      <c r="N8" s="33"/>
      <c r="O8" s="92" t="s">
        <v>66</v>
      </c>
      <c r="P8" s="92" t="s">
        <v>66</v>
      </c>
      <c r="Q8" s="92" t="s">
        <v>66</v>
      </c>
      <c r="R8" s="92" t="s">
        <v>66</v>
      </c>
      <c r="S8" s="87" t="s">
        <v>66</v>
      </c>
      <c r="T8" s="6">
        <f>COUNTIF(E8:S8,"+")</f>
        <v>9</v>
      </c>
      <c r="U8" s="33"/>
      <c r="V8" s="33"/>
      <c r="W8" s="76" t="s">
        <v>66</v>
      </c>
      <c r="X8" s="33"/>
      <c r="Y8" s="76" t="s">
        <v>66</v>
      </c>
      <c r="Z8" s="76" t="s">
        <v>66</v>
      </c>
      <c r="AA8" s="33"/>
      <c r="AB8" s="33"/>
      <c r="AC8" s="33"/>
      <c r="AD8" s="33"/>
      <c r="AE8" s="33"/>
      <c r="AF8" s="33"/>
      <c r="AG8" s="76" t="s">
        <v>66</v>
      </c>
      <c r="AH8" s="33"/>
      <c r="AI8" s="76" t="s">
        <v>66</v>
      </c>
      <c r="AJ8" s="6">
        <f>COUNTIF(U8:AI8,"+")</f>
        <v>5</v>
      </c>
    </row>
    <row r="9" spans="1:36" ht="16.5">
      <c r="A9" s="84" t="str">
        <f>Команды!A8</f>
        <v>RU5201005</v>
      </c>
      <c r="B9" s="85" t="str">
        <f>Команды!B8</f>
        <v>Чуть выше плинтуса</v>
      </c>
      <c r="C9" s="85" t="str">
        <f>Команды!C8</f>
        <v>Нижний Новгород</v>
      </c>
      <c r="D9" s="6">
        <f>T9+AJ9</f>
        <v>6</v>
      </c>
      <c r="E9" s="33"/>
      <c r="F9" s="33"/>
      <c r="G9" s="76" t="s">
        <v>66</v>
      </c>
      <c r="H9" s="33"/>
      <c r="I9" s="76" t="s">
        <v>66</v>
      </c>
      <c r="J9" s="33"/>
      <c r="K9" s="33"/>
      <c r="L9" s="33"/>
      <c r="M9" s="33"/>
      <c r="N9" s="90"/>
      <c r="O9" s="90"/>
      <c r="P9" s="90"/>
      <c r="Q9" s="91" t="s">
        <v>66</v>
      </c>
      <c r="R9" s="91" t="s">
        <v>66</v>
      </c>
      <c r="S9" s="76" t="s">
        <v>66</v>
      </c>
      <c r="T9" s="6">
        <f>COUNTIF(E9:S9,"+")</f>
        <v>5</v>
      </c>
      <c r="U9" s="33"/>
      <c r="V9" s="33"/>
      <c r="W9" s="76" t="s">
        <v>66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6">
        <f>COUNTIF(U9:AI9,"+")</f>
        <v>1</v>
      </c>
    </row>
    <row r="10" spans="1:36" ht="16.5">
      <c r="A10" s="84" t="str">
        <f>Команды!A9</f>
        <v>RU5201006</v>
      </c>
      <c r="B10" s="85" t="str">
        <f>Команды!B9</f>
        <v>А.Т.О.М.</v>
      </c>
      <c r="C10" s="85" t="str">
        <f>Команды!C9</f>
        <v>Нижний Новгород</v>
      </c>
      <c r="D10" s="6">
        <f>T10+AJ10</f>
        <v>2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76" t="s">
        <v>66</v>
      </c>
      <c r="R10" s="33"/>
      <c r="S10" s="33"/>
      <c r="T10" s="6">
        <f>COUNTIF(E10:S10,"+")</f>
        <v>1</v>
      </c>
      <c r="U10" s="33"/>
      <c r="V10" s="33"/>
      <c r="W10" s="76" t="s">
        <v>66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6">
        <f>COUNTIF(U10:AI10,"+")</f>
        <v>1</v>
      </c>
    </row>
    <row r="11" spans="1:36" ht="16.5">
      <c r="A11" s="84" t="str">
        <f>Команды!A10</f>
        <v>RU5201007</v>
      </c>
      <c r="B11" s="85" t="str">
        <f>Команды!B10</f>
        <v>ПАНБАТ</v>
      </c>
      <c r="C11" s="85" t="str">
        <f>Команды!C10</f>
        <v>Нижний Новгород</v>
      </c>
      <c r="D11" s="6">
        <f>T11+AJ11</f>
        <v>3</v>
      </c>
      <c r="E11" s="33"/>
      <c r="F11" s="33"/>
      <c r="G11" s="76" t="s">
        <v>66</v>
      </c>
      <c r="H11" s="33"/>
      <c r="I11" s="33"/>
      <c r="J11" s="33"/>
      <c r="K11" s="33"/>
      <c r="L11" s="33"/>
      <c r="M11" s="33"/>
      <c r="N11" s="33"/>
      <c r="O11" s="33"/>
      <c r="P11" s="33"/>
      <c r="Q11" s="76" t="s">
        <v>66</v>
      </c>
      <c r="R11" s="33"/>
      <c r="S11" s="33"/>
      <c r="T11" s="6">
        <f>COUNTIF(E11:S11,"+")</f>
        <v>2</v>
      </c>
      <c r="U11" s="33"/>
      <c r="V11" s="33"/>
      <c r="W11" s="76" t="s">
        <v>66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6">
        <f>COUNTIF(U11:AI11,"+")</f>
        <v>1</v>
      </c>
    </row>
    <row r="12" spans="1:36" ht="16.5">
      <c r="A12" s="84" t="str">
        <f>Команды!A11</f>
        <v>RU5201008</v>
      </c>
      <c r="B12" s="85" t="str">
        <f>Команды!B11</f>
        <v>Енот Александр</v>
      </c>
      <c r="C12" s="86" t="str">
        <f>Команды!C11</f>
        <v>Нижний Новгород</v>
      </c>
      <c r="D12" s="6">
        <f>T12+AJ12</f>
        <v>7</v>
      </c>
      <c r="E12" s="76" t="s">
        <v>66</v>
      </c>
      <c r="F12" s="33"/>
      <c r="G12" s="76" t="s">
        <v>66</v>
      </c>
      <c r="H12" s="33"/>
      <c r="I12" s="33"/>
      <c r="J12" s="33"/>
      <c r="K12" s="33"/>
      <c r="L12" s="33"/>
      <c r="M12" s="33"/>
      <c r="N12" s="33"/>
      <c r="O12" s="33"/>
      <c r="P12" s="76" t="s">
        <v>66</v>
      </c>
      <c r="Q12" s="76" t="s">
        <v>66</v>
      </c>
      <c r="R12" s="76" t="s">
        <v>66</v>
      </c>
      <c r="S12" s="33"/>
      <c r="T12" s="6">
        <f>COUNTIF(E12:S12,"+")</f>
        <v>5</v>
      </c>
      <c r="U12" s="33"/>
      <c r="V12" s="76" t="s">
        <v>66</v>
      </c>
      <c r="W12" s="76" t="s">
        <v>66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6">
        <f>COUNTIF(U12:AI12,"+")</f>
        <v>2</v>
      </c>
    </row>
    <row r="13" spans="1:36" ht="16.5">
      <c r="A13" s="84" t="str">
        <f>Команды!A12</f>
        <v>RU5201009</v>
      </c>
      <c r="B13" s="85" t="str">
        <f>Команды!B12</f>
        <v>Октет имени Льва Пигалицина</v>
      </c>
      <c r="C13" s="86" t="str">
        <f>Команды!C12</f>
        <v>Дзержинск</v>
      </c>
      <c r="D13" s="6">
        <f>T13+AJ13</f>
        <v>7</v>
      </c>
      <c r="E13" s="76" t="s">
        <v>66</v>
      </c>
      <c r="F13" s="33"/>
      <c r="G13" s="76" t="s">
        <v>66</v>
      </c>
      <c r="H13" s="33"/>
      <c r="I13" s="33"/>
      <c r="J13" s="33"/>
      <c r="K13" s="76" t="s">
        <v>66</v>
      </c>
      <c r="L13" s="33"/>
      <c r="M13" s="33"/>
      <c r="N13" s="33"/>
      <c r="O13" s="33"/>
      <c r="P13" s="33"/>
      <c r="Q13" s="76" t="s">
        <v>66</v>
      </c>
      <c r="R13" s="33"/>
      <c r="S13" s="33"/>
      <c r="T13" s="6">
        <f>COUNTIF(E13:S13,"+")</f>
        <v>4</v>
      </c>
      <c r="U13" s="33"/>
      <c r="V13" s="33"/>
      <c r="W13" s="76"/>
      <c r="X13" s="33"/>
      <c r="Y13" s="33"/>
      <c r="Z13" s="76" t="s">
        <v>66</v>
      </c>
      <c r="AA13" s="33"/>
      <c r="AB13" s="33"/>
      <c r="AC13" s="33"/>
      <c r="AD13" s="33"/>
      <c r="AE13" s="33"/>
      <c r="AF13" s="76" t="s">
        <v>66</v>
      </c>
      <c r="AG13" s="33"/>
      <c r="AH13" s="33"/>
      <c r="AI13" s="76" t="s">
        <v>66</v>
      </c>
      <c r="AJ13" s="6">
        <f>COUNTIF(U13:AI13,"+")</f>
        <v>3</v>
      </c>
    </row>
    <row r="14" spans="1:44" ht="16.5">
      <c r="A14" s="84" t="str">
        <f>Команды!A13</f>
        <v>RU5201010</v>
      </c>
      <c r="B14" s="85" t="str">
        <f>Команды!B13</f>
        <v>Зеленый с жасмином</v>
      </c>
      <c r="C14" s="86" t="str">
        <f>Команды!C13</f>
        <v>Нижний Новгород</v>
      </c>
      <c r="D14" s="6">
        <f>T14+AJ14</f>
        <v>4</v>
      </c>
      <c r="E14" s="33"/>
      <c r="F14" s="33"/>
      <c r="G14" s="76" t="s">
        <v>66</v>
      </c>
      <c r="H14" s="33"/>
      <c r="I14" s="76" t="s">
        <v>66</v>
      </c>
      <c r="J14" s="33"/>
      <c r="K14" s="33"/>
      <c r="L14" s="33"/>
      <c r="M14" s="33"/>
      <c r="N14" s="33"/>
      <c r="O14" s="33"/>
      <c r="P14" s="33"/>
      <c r="Q14" s="76"/>
      <c r="R14" s="33"/>
      <c r="S14" s="76" t="s">
        <v>66</v>
      </c>
      <c r="T14" s="6">
        <f>COUNTIF(E14:S14,"+")</f>
        <v>3</v>
      </c>
      <c r="U14" s="33"/>
      <c r="V14" s="33"/>
      <c r="W14" s="76"/>
      <c r="X14" s="33"/>
      <c r="Y14" s="33"/>
      <c r="Z14" s="76" t="s">
        <v>66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6">
        <f>COUNTIF(U14:AI14,"+")</f>
        <v>1</v>
      </c>
      <c r="AP14" s="27"/>
      <c r="AQ14" s="27"/>
      <c r="AR14" s="28"/>
    </row>
    <row r="15" spans="1:44" ht="16.5">
      <c r="A15" s="84" t="str">
        <f>Команды!A14</f>
        <v>RU5201011</v>
      </c>
      <c r="B15" s="85" t="str">
        <f>Команды!B14</f>
        <v>КурСор</v>
      </c>
      <c r="C15" s="86" t="str">
        <f>Команды!C14</f>
        <v>Нижний Новгород</v>
      </c>
      <c r="D15" s="6">
        <f>T15+AJ15</f>
        <v>5</v>
      </c>
      <c r="E15" s="76" t="s">
        <v>66</v>
      </c>
      <c r="F15" s="33"/>
      <c r="G15" s="33"/>
      <c r="H15" s="33"/>
      <c r="I15" s="76" t="s">
        <v>66</v>
      </c>
      <c r="J15" s="33"/>
      <c r="K15" s="33"/>
      <c r="L15" s="33"/>
      <c r="M15" s="33"/>
      <c r="N15" s="33"/>
      <c r="O15" s="33"/>
      <c r="P15" s="33"/>
      <c r="Q15" s="76" t="s">
        <v>66</v>
      </c>
      <c r="R15" s="33"/>
      <c r="S15" s="76" t="s">
        <v>66</v>
      </c>
      <c r="T15" s="6">
        <f>COUNTIF(E15:S15,"+")</f>
        <v>4</v>
      </c>
      <c r="U15" s="33"/>
      <c r="V15" s="33"/>
      <c r="W15" s="76"/>
      <c r="X15" s="33"/>
      <c r="Y15" s="33"/>
      <c r="Z15" s="33"/>
      <c r="AA15" s="33"/>
      <c r="AB15" s="76" t="s">
        <v>66</v>
      </c>
      <c r="AC15" s="33"/>
      <c r="AD15" s="33"/>
      <c r="AE15" s="33"/>
      <c r="AF15" s="33"/>
      <c r="AG15" s="33"/>
      <c r="AH15" s="33"/>
      <c r="AI15" s="33"/>
      <c r="AJ15" s="6">
        <f>COUNTIF(U15:AI15,"+")</f>
        <v>1</v>
      </c>
      <c r="AP15" s="27"/>
      <c r="AQ15" s="27"/>
      <c r="AR15" s="28"/>
    </row>
    <row r="16" spans="1:44" ht="16.5">
      <c r="A16" s="84" t="str">
        <f>Команды!A15</f>
        <v>RU5201012</v>
      </c>
      <c r="B16" s="85" t="str">
        <f>Команды!B15</f>
        <v>Замок Иф-младший</v>
      </c>
      <c r="C16" s="86" t="str">
        <f>Команды!C15</f>
        <v>Нижний Новгород</v>
      </c>
      <c r="D16" s="6">
        <f>T16+AJ16</f>
        <v>5</v>
      </c>
      <c r="E16" s="33"/>
      <c r="F16" s="33"/>
      <c r="G16" s="33"/>
      <c r="H16" s="33"/>
      <c r="I16" s="76" t="s">
        <v>66</v>
      </c>
      <c r="J16" s="33"/>
      <c r="K16" s="33"/>
      <c r="L16" s="33"/>
      <c r="M16" s="33"/>
      <c r="N16" s="33"/>
      <c r="O16" s="33"/>
      <c r="P16" s="33"/>
      <c r="Q16" s="76" t="s">
        <v>66</v>
      </c>
      <c r="R16" s="33"/>
      <c r="S16" s="33"/>
      <c r="T16" s="6">
        <f>COUNTIF(E16:S16,"+")</f>
        <v>2</v>
      </c>
      <c r="U16" s="33"/>
      <c r="V16" s="33"/>
      <c r="W16" s="76" t="s">
        <v>66</v>
      </c>
      <c r="X16" s="33"/>
      <c r="Y16" s="33"/>
      <c r="Z16" s="76" t="s">
        <v>66</v>
      </c>
      <c r="AA16" s="33"/>
      <c r="AB16" s="76" t="s">
        <v>66</v>
      </c>
      <c r="AC16" s="33"/>
      <c r="AD16" s="33"/>
      <c r="AE16" s="33"/>
      <c r="AF16" s="33"/>
      <c r="AG16" s="33"/>
      <c r="AH16" s="33"/>
      <c r="AI16" s="33"/>
      <c r="AJ16" s="6">
        <f>COUNTIF(U16:AI16,"+")</f>
        <v>3</v>
      </c>
      <c r="AP16" s="27"/>
      <c r="AQ16" s="27"/>
      <c r="AR16" s="28"/>
    </row>
    <row r="17" spans="1:44" ht="16.5">
      <c r="A17" s="93" t="str">
        <f>Команды!A16</f>
        <v>RU8602001</v>
      </c>
      <c r="B17" s="94" t="str">
        <f>Команды!B16</f>
        <v>Дивергенты</v>
      </c>
      <c r="C17" s="95" t="str">
        <f>Команды!C16</f>
        <v>Нижневартовск</v>
      </c>
      <c r="D17" s="6">
        <f>T17+AJ17</f>
        <v>9</v>
      </c>
      <c r="E17" s="33" t="s">
        <v>66</v>
      </c>
      <c r="F17" s="33"/>
      <c r="G17" s="33" t="s">
        <v>66</v>
      </c>
      <c r="H17" s="33"/>
      <c r="I17" s="33" t="s">
        <v>66</v>
      </c>
      <c r="J17" s="33" t="s">
        <v>66</v>
      </c>
      <c r="K17" s="33" t="s">
        <v>66</v>
      </c>
      <c r="L17" s="33"/>
      <c r="M17" s="33"/>
      <c r="N17" s="33"/>
      <c r="O17" s="33" t="s">
        <v>66</v>
      </c>
      <c r="P17" s="33"/>
      <c r="Q17" s="33" t="s">
        <v>66</v>
      </c>
      <c r="R17" s="33"/>
      <c r="S17" s="33" t="s">
        <v>66</v>
      </c>
      <c r="T17" s="6">
        <f>COUNTIF(E17:S17,"+")</f>
        <v>8</v>
      </c>
      <c r="U17" s="33"/>
      <c r="V17" s="33"/>
      <c r="W17" s="33"/>
      <c r="X17" s="33"/>
      <c r="Y17" s="33"/>
      <c r="Z17" s="33" t="s">
        <v>66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6">
        <f>COUNTIF(U17:AI17,"+")</f>
        <v>1</v>
      </c>
      <c r="AP17" s="27"/>
      <c r="AQ17" s="27"/>
      <c r="AR17" s="28"/>
    </row>
    <row r="18" spans="1:44" ht="16.5">
      <c r="A18" s="93" t="str">
        <f>Команды!A17</f>
        <v>RU8602002</v>
      </c>
      <c r="B18" s="94" t="str">
        <f>Команды!B17</f>
        <v>Snowflakes</v>
      </c>
      <c r="C18" s="95" t="str">
        <f>Команды!C17</f>
        <v>Нижневартовск</v>
      </c>
      <c r="D18" s="6">
        <f>T18+AJ18</f>
        <v>7</v>
      </c>
      <c r="E18" s="33" t="s">
        <v>66</v>
      </c>
      <c r="F18" s="33"/>
      <c r="G18" s="33"/>
      <c r="H18" s="33"/>
      <c r="I18" s="33" t="s">
        <v>66</v>
      </c>
      <c r="J18" s="33" t="s">
        <v>66</v>
      </c>
      <c r="K18" s="33" t="s">
        <v>66</v>
      </c>
      <c r="L18" s="33"/>
      <c r="M18" s="33"/>
      <c r="N18" s="33"/>
      <c r="O18" s="33"/>
      <c r="P18" s="33" t="s">
        <v>66</v>
      </c>
      <c r="Q18" s="33" t="s">
        <v>66</v>
      </c>
      <c r="R18" s="33"/>
      <c r="S18" s="33" t="s">
        <v>66</v>
      </c>
      <c r="T18" s="6">
        <f>COUNTIF(E18:S18,"+")</f>
        <v>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6">
        <f>COUNTIF(U18:AI18,"+")</f>
        <v>0</v>
      </c>
      <c r="AP18" s="27"/>
      <c r="AQ18" s="27"/>
      <c r="AR18" s="28"/>
    </row>
    <row r="19" spans="1:44" ht="16.5">
      <c r="A19" s="96" t="str">
        <f>Команды!A18</f>
        <v>RU6602001</v>
      </c>
      <c r="B19" s="97" t="str">
        <f>Команды!B18</f>
        <v>Vox Rationis</v>
      </c>
      <c r="C19" s="98" t="str">
        <f>Команды!C18</f>
        <v>Нижний Тагил</v>
      </c>
      <c r="D19" s="6">
        <f>T19+AJ19</f>
        <v>8</v>
      </c>
      <c r="E19" s="33"/>
      <c r="F19" s="33"/>
      <c r="G19" s="33" t="s">
        <v>66</v>
      </c>
      <c r="H19" s="33"/>
      <c r="I19" s="33" t="s">
        <v>66</v>
      </c>
      <c r="J19" s="33"/>
      <c r="K19" s="33"/>
      <c r="L19" s="33"/>
      <c r="M19" s="33"/>
      <c r="N19" s="33"/>
      <c r="O19" s="33"/>
      <c r="P19" s="33" t="s">
        <v>66</v>
      </c>
      <c r="Q19" s="33" t="s">
        <v>66</v>
      </c>
      <c r="R19" s="33" t="s">
        <v>66</v>
      </c>
      <c r="S19" s="33" t="s">
        <v>66</v>
      </c>
      <c r="T19" s="6">
        <f>COUNTIF(E19:S19,"+")</f>
        <v>6</v>
      </c>
      <c r="U19" s="33"/>
      <c r="V19" s="33"/>
      <c r="W19" s="33" t="s">
        <v>66</v>
      </c>
      <c r="X19" s="33"/>
      <c r="Y19" s="33"/>
      <c r="Z19" s="33" t="s">
        <v>66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6">
        <f>COUNTIF(U19:AI19,"+")</f>
        <v>2</v>
      </c>
      <c r="AP19" s="27"/>
      <c r="AQ19" s="27"/>
      <c r="AR19" s="28"/>
    </row>
    <row r="20" spans="1:44" ht="16.5">
      <c r="A20" s="96" t="str">
        <f>Команды!A19</f>
        <v>RU6602002</v>
      </c>
      <c r="B20" s="97" t="str">
        <f>Команды!B19</f>
        <v>Const</v>
      </c>
      <c r="C20" s="98" t="str">
        <f>Команды!C19</f>
        <v>Нижний Тагил</v>
      </c>
      <c r="D20" s="6">
        <f>T20+AJ20</f>
        <v>6</v>
      </c>
      <c r="E20" s="33"/>
      <c r="F20" s="33"/>
      <c r="G20" s="33"/>
      <c r="H20" s="33"/>
      <c r="I20" s="33" t="s">
        <v>66</v>
      </c>
      <c r="J20" s="33"/>
      <c r="K20" s="33"/>
      <c r="L20" s="33"/>
      <c r="M20" s="33"/>
      <c r="N20" s="33"/>
      <c r="O20" s="33"/>
      <c r="P20" s="33" t="s">
        <v>66</v>
      </c>
      <c r="Q20" s="33" t="s">
        <v>66</v>
      </c>
      <c r="R20" s="33"/>
      <c r="S20" s="33" t="s">
        <v>66</v>
      </c>
      <c r="T20" s="6">
        <f>COUNTIF(E20:S20,"+")</f>
        <v>4</v>
      </c>
      <c r="U20" s="33"/>
      <c r="V20" s="33"/>
      <c r="W20" s="33" t="s">
        <v>66</v>
      </c>
      <c r="X20" s="33"/>
      <c r="Y20" s="33"/>
      <c r="Z20" s="33"/>
      <c r="AA20" s="33"/>
      <c r="AB20" s="33" t="s">
        <v>66</v>
      </c>
      <c r="AC20" s="33"/>
      <c r="AD20" s="33"/>
      <c r="AE20" s="33"/>
      <c r="AF20" s="33"/>
      <c r="AG20" s="33"/>
      <c r="AH20" s="33"/>
      <c r="AI20" s="33"/>
      <c r="AJ20" s="6">
        <f>COUNTIF(U20:AI20,"+")</f>
        <v>2</v>
      </c>
      <c r="AP20" s="27"/>
      <c r="AQ20" s="27"/>
      <c r="AR20" s="28"/>
    </row>
    <row r="21" spans="1:44" ht="16.5">
      <c r="A21" s="96" t="str">
        <f>Команды!A20</f>
        <v>RU6602003</v>
      </c>
      <c r="B21" s="97" t="str">
        <f>Команды!B20</f>
        <v>Уральские корифеи</v>
      </c>
      <c r="C21" s="98" t="str">
        <f>Команды!C20</f>
        <v>Нижний Тагил</v>
      </c>
      <c r="D21" s="6">
        <f>T21+AJ21</f>
        <v>3</v>
      </c>
      <c r="E21" s="33"/>
      <c r="F21" s="33"/>
      <c r="G21" s="33" t="s">
        <v>66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 t="s">
        <v>66</v>
      </c>
      <c r="S21" s="33" t="s">
        <v>66</v>
      </c>
      <c r="T21" s="6">
        <f>COUNTIF(E21:S21,"+")</f>
        <v>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6">
        <f>COUNTIF(U21:AI21,"+")</f>
        <v>0</v>
      </c>
      <c r="AP21" s="27"/>
      <c r="AQ21" s="27"/>
      <c r="AR21" s="28"/>
    </row>
    <row r="22" spans="1:44" ht="16.5">
      <c r="A22" s="96" t="str">
        <f>Команды!A21</f>
        <v>RU6602004</v>
      </c>
      <c r="B22" s="97" t="str">
        <f>Команды!B21</f>
        <v>Жёлтая подводная лодка</v>
      </c>
      <c r="C22" s="98" t="str">
        <f>Команды!C21</f>
        <v>Нижний Тагил</v>
      </c>
      <c r="D22" s="6">
        <f>T22+AJ22</f>
        <v>4</v>
      </c>
      <c r="E22" s="33"/>
      <c r="F22" s="33"/>
      <c r="G22" s="33"/>
      <c r="H22" s="33"/>
      <c r="I22" s="33" t="s">
        <v>66</v>
      </c>
      <c r="J22" s="33"/>
      <c r="K22" s="33"/>
      <c r="L22" s="33"/>
      <c r="M22" s="33"/>
      <c r="N22" s="33"/>
      <c r="O22" s="33"/>
      <c r="P22" s="33"/>
      <c r="Q22" s="33" t="s">
        <v>66</v>
      </c>
      <c r="R22" s="33" t="s">
        <v>66</v>
      </c>
      <c r="S22" s="33" t="s">
        <v>66</v>
      </c>
      <c r="T22" s="6">
        <f>COUNTIF(E22:S22,"+")</f>
        <v>4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6">
        <f>COUNTIF(U22:AI22,"+")</f>
        <v>0</v>
      </c>
      <c r="AP22" s="27"/>
      <c r="AQ22" s="27"/>
      <c r="AR22" s="28"/>
    </row>
    <row r="23" spans="1:44" ht="16.5">
      <c r="A23" s="96" t="str">
        <f>Команды!A22</f>
        <v>RU6602005</v>
      </c>
      <c r="B23" s="97" t="str">
        <f>Команды!B22</f>
        <v>Чайники</v>
      </c>
      <c r="C23" s="97" t="str">
        <f>Команды!C22</f>
        <v>Нижний Тагил</v>
      </c>
      <c r="D23" s="6">
        <f>T23+AJ23</f>
        <v>9</v>
      </c>
      <c r="E23" s="33" t="s">
        <v>66</v>
      </c>
      <c r="F23" s="33"/>
      <c r="G23" s="33"/>
      <c r="H23" s="33"/>
      <c r="I23" s="33" t="s">
        <v>66</v>
      </c>
      <c r="J23" s="33"/>
      <c r="K23" s="33" t="s">
        <v>66</v>
      </c>
      <c r="L23" s="33"/>
      <c r="M23" s="33"/>
      <c r="N23" s="33"/>
      <c r="O23" s="33"/>
      <c r="P23" s="33" t="s">
        <v>66</v>
      </c>
      <c r="Q23" s="33" t="s">
        <v>66</v>
      </c>
      <c r="R23" s="33"/>
      <c r="S23" s="33"/>
      <c r="T23" s="6">
        <f>COUNTIF(E23:S23,"+")</f>
        <v>5</v>
      </c>
      <c r="U23" s="33"/>
      <c r="V23" s="33" t="s">
        <v>66</v>
      </c>
      <c r="W23" s="33" t="s">
        <v>66</v>
      </c>
      <c r="X23" s="33" t="s">
        <v>66</v>
      </c>
      <c r="Y23" s="33"/>
      <c r="Z23" s="33"/>
      <c r="AA23" s="33"/>
      <c r="AB23" s="33" t="s">
        <v>66</v>
      </c>
      <c r="AC23" s="33"/>
      <c r="AD23" s="33"/>
      <c r="AE23" s="33"/>
      <c r="AF23" s="33"/>
      <c r="AG23" s="33"/>
      <c r="AH23" s="33"/>
      <c r="AI23" s="33"/>
      <c r="AJ23" s="6">
        <f>COUNTIF(U23:AI23,"+")</f>
        <v>4</v>
      </c>
      <c r="AP23" s="27"/>
      <c r="AQ23" s="27"/>
      <c r="AR23" s="28"/>
    </row>
    <row r="24" spans="1:44" ht="16.5">
      <c r="A24" s="96" t="str">
        <f>Команды!A23</f>
        <v>RU6602006</v>
      </c>
      <c r="B24" s="97" t="str">
        <f>Команды!B23</f>
        <v>Виктория</v>
      </c>
      <c r="C24" s="97" t="str">
        <f>Команды!C23</f>
        <v>Нижний Тагил</v>
      </c>
      <c r="D24" s="6">
        <f>T24+AJ24</f>
        <v>3</v>
      </c>
      <c r="E24" s="33"/>
      <c r="F24" s="33"/>
      <c r="G24" s="33"/>
      <c r="H24" s="33"/>
      <c r="I24" s="33" t="s">
        <v>66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6">
        <f>COUNTIF(E24:S24,"+")</f>
        <v>1</v>
      </c>
      <c r="U24" s="33"/>
      <c r="V24" s="33"/>
      <c r="W24" s="33"/>
      <c r="X24" s="33"/>
      <c r="Y24" s="33"/>
      <c r="Z24" s="33" t="s">
        <v>66</v>
      </c>
      <c r="AA24" s="33"/>
      <c r="AB24" s="33" t="s">
        <v>66</v>
      </c>
      <c r="AC24" s="33"/>
      <c r="AD24" s="33"/>
      <c r="AE24" s="33"/>
      <c r="AF24" s="33"/>
      <c r="AG24" s="33"/>
      <c r="AH24" s="33"/>
      <c r="AI24" s="33"/>
      <c r="AJ24" s="6">
        <f>COUNTIF(U24:AI24,"+")</f>
        <v>2</v>
      </c>
      <c r="AP24" s="27"/>
      <c r="AQ24" s="27"/>
      <c r="AR24" s="28"/>
    </row>
    <row r="25" spans="1:44" ht="16.5">
      <c r="A25" s="96" t="str">
        <f>Команды!A24</f>
        <v>RU6602007</v>
      </c>
      <c r="B25" s="97" t="str">
        <f>Команды!B24</f>
        <v>ООН</v>
      </c>
      <c r="C25" s="97" t="str">
        <f>Команды!C24</f>
        <v>Нижний Тагил</v>
      </c>
      <c r="D25" s="6">
        <f>T25+AJ25</f>
        <v>6</v>
      </c>
      <c r="E25" s="33" t="s">
        <v>66</v>
      </c>
      <c r="F25" s="33"/>
      <c r="G25" s="33"/>
      <c r="H25" s="33"/>
      <c r="I25" s="33"/>
      <c r="J25" s="33"/>
      <c r="K25" s="33" t="s">
        <v>66</v>
      </c>
      <c r="L25" s="33"/>
      <c r="M25" s="33"/>
      <c r="N25" s="33"/>
      <c r="O25" s="33"/>
      <c r="P25" s="33"/>
      <c r="Q25" s="33" t="s">
        <v>66</v>
      </c>
      <c r="R25" s="33"/>
      <c r="S25" s="33" t="s">
        <v>66</v>
      </c>
      <c r="T25" s="6">
        <f>COUNTIF(E25:S25,"+")</f>
        <v>4</v>
      </c>
      <c r="U25" s="33"/>
      <c r="V25" s="33"/>
      <c r="W25" s="33" t="s">
        <v>66</v>
      </c>
      <c r="X25" s="33"/>
      <c r="Y25" s="33"/>
      <c r="Z25" s="33"/>
      <c r="AA25" s="33"/>
      <c r="AB25" s="33"/>
      <c r="AC25" s="33"/>
      <c r="AD25" s="33"/>
      <c r="AE25" s="33" t="s">
        <v>66</v>
      </c>
      <c r="AF25" s="33"/>
      <c r="AG25" s="33"/>
      <c r="AH25" s="33"/>
      <c r="AI25" s="33"/>
      <c r="AJ25" s="6">
        <f>COUNTIF(U25:AI25,"+")</f>
        <v>2</v>
      </c>
      <c r="AP25" s="27"/>
      <c r="AQ25" s="27"/>
      <c r="AR25" s="28"/>
    </row>
    <row r="26" spans="1:44" ht="16.5">
      <c r="A26" s="96" t="str">
        <f>Команды!A25</f>
        <v>RU6602008</v>
      </c>
      <c r="B26" s="97" t="str">
        <f>Команды!B25</f>
        <v>Дети Омеги</v>
      </c>
      <c r="C26" s="97" t="str">
        <f>Команды!C25</f>
        <v>Нижний Тагил</v>
      </c>
      <c r="D26" s="6">
        <f>T26+AJ26</f>
        <v>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 t="s">
        <v>66</v>
      </c>
      <c r="R26" s="33"/>
      <c r="S26" s="33"/>
      <c r="T26" s="6">
        <f>COUNTIF(E26:S26,"+")</f>
        <v>1</v>
      </c>
      <c r="U26" s="33"/>
      <c r="V26" s="33"/>
      <c r="W26" s="33"/>
      <c r="X26" s="33"/>
      <c r="Y26" s="33" t="s">
        <v>66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 t="s">
        <v>66</v>
      </c>
      <c r="AJ26" s="6">
        <f>COUNTIF(U26:AI26,"+")</f>
        <v>2</v>
      </c>
      <c r="AP26" s="27"/>
      <c r="AQ26" s="27"/>
      <c r="AR26" s="28"/>
    </row>
    <row r="27" spans="1:44" ht="16.5">
      <c r="A27" s="145" t="str">
        <f>Команды!A26</f>
        <v>BY0701001</v>
      </c>
      <c r="B27" s="146" t="str">
        <f>Команды!B26</f>
        <v>Леди Гага Мценского уезда</v>
      </c>
      <c r="C27" s="146" t="str">
        <f>Команды!C26</f>
        <v>Минск</v>
      </c>
      <c r="D27" s="6">
        <f>T27+AJ27</f>
        <v>13</v>
      </c>
      <c r="E27" s="33" t="s">
        <v>66</v>
      </c>
      <c r="F27" s="33"/>
      <c r="G27" s="33" t="s">
        <v>66</v>
      </c>
      <c r="H27" s="33"/>
      <c r="I27" s="33" t="s">
        <v>66</v>
      </c>
      <c r="J27" s="33"/>
      <c r="K27" s="33"/>
      <c r="L27" s="33"/>
      <c r="M27" s="33"/>
      <c r="N27" s="33"/>
      <c r="O27" s="33"/>
      <c r="P27" s="33" t="s">
        <v>66</v>
      </c>
      <c r="Q27" s="33" t="s">
        <v>66</v>
      </c>
      <c r="R27" s="33" t="s">
        <v>66</v>
      </c>
      <c r="S27" s="33" t="s">
        <v>66</v>
      </c>
      <c r="T27" s="6">
        <f>COUNTIF(E27:S27,"+")</f>
        <v>7</v>
      </c>
      <c r="U27" s="33"/>
      <c r="V27" s="33" t="s">
        <v>66</v>
      </c>
      <c r="W27" s="33"/>
      <c r="X27" s="33" t="s">
        <v>66</v>
      </c>
      <c r="Y27" s="33" t="s">
        <v>66</v>
      </c>
      <c r="Z27" s="33" t="s">
        <v>66</v>
      </c>
      <c r="AA27" s="33"/>
      <c r="AB27" s="33" t="s">
        <v>66</v>
      </c>
      <c r="AC27" s="33"/>
      <c r="AD27" s="33"/>
      <c r="AE27" s="33"/>
      <c r="AF27" s="33"/>
      <c r="AG27" s="33" t="s">
        <v>66</v>
      </c>
      <c r="AH27" s="33"/>
      <c r="AI27" s="33"/>
      <c r="AJ27" s="6">
        <f>COUNTIF(U27:AI27,"+")</f>
        <v>6</v>
      </c>
      <c r="AP27" s="27"/>
      <c r="AQ27" s="27"/>
      <c r="AR27" s="28"/>
    </row>
    <row r="28" spans="1:44" ht="16.5">
      <c r="A28" s="145" t="str">
        <f>Команды!A27</f>
        <v>BY0701002</v>
      </c>
      <c r="B28" s="146" t="str">
        <f>Команды!B27</f>
        <v>Радужные варежки</v>
      </c>
      <c r="C28" s="146" t="str">
        <f>Команды!C27</f>
        <v>Минск</v>
      </c>
      <c r="D28" s="6">
        <f>T28+AJ28</f>
        <v>6</v>
      </c>
      <c r="E28" s="33" t="s">
        <v>66</v>
      </c>
      <c r="F28" s="33"/>
      <c r="G28" s="33" t="s">
        <v>66</v>
      </c>
      <c r="H28" s="33"/>
      <c r="I28" s="33" t="s">
        <v>66</v>
      </c>
      <c r="J28" s="33"/>
      <c r="K28" s="33"/>
      <c r="L28" s="33"/>
      <c r="M28" s="33"/>
      <c r="N28" s="33"/>
      <c r="O28" s="33"/>
      <c r="P28" s="33"/>
      <c r="Q28" s="33" t="s">
        <v>66</v>
      </c>
      <c r="R28" s="33"/>
      <c r="S28" s="33"/>
      <c r="T28" s="6">
        <f>COUNTIF(E28:S28,"+")</f>
        <v>4</v>
      </c>
      <c r="U28" s="33"/>
      <c r="V28" s="33"/>
      <c r="W28" s="33" t="s">
        <v>66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 t="s">
        <v>66</v>
      </c>
      <c r="AI28" s="33"/>
      <c r="AJ28" s="6">
        <f>COUNTIF(U28:AI28,"+")</f>
        <v>2</v>
      </c>
      <c r="AP28" s="27"/>
      <c r="AQ28" s="27"/>
      <c r="AR28" s="28"/>
    </row>
    <row r="29" spans="1:44" ht="16.5">
      <c r="A29" s="145" t="str">
        <f>Команды!A28</f>
        <v>BY0701003</v>
      </c>
      <c r="B29" s="146" t="str">
        <f>Команды!B28</f>
        <v>ОК, Гегель</v>
      </c>
      <c r="C29" s="146" t="str">
        <f>Команды!C28</f>
        <v>Минск</v>
      </c>
      <c r="D29" s="6">
        <f>T29+AJ29</f>
        <v>7</v>
      </c>
      <c r="E29" s="33" t="s">
        <v>66</v>
      </c>
      <c r="F29" s="33"/>
      <c r="G29" s="33"/>
      <c r="H29" s="33"/>
      <c r="I29" s="33" t="s">
        <v>66</v>
      </c>
      <c r="J29" s="33" t="s">
        <v>66</v>
      </c>
      <c r="K29" s="33"/>
      <c r="L29" s="33"/>
      <c r="M29" s="33"/>
      <c r="N29" s="33"/>
      <c r="O29" s="33"/>
      <c r="P29" s="33"/>
      <c r="Q29" s="33" t="s">
        <v>66</v>
      </c>
      <c r="R29" s="33"/>
      <c r="S29" s="33"/>
      <c r="T29" s="6">
        <f>COUNTIF(E29:S29,"+")</f>
        <v>4</v>
      </c>
      <c r="U29" s="33"/>
      <c r="V29" s="33"/>
      <c r="W29" s="33" t="s">
        <v>66</v>
      </c>
      <c r="X29" s="33" t="s">
        <v>66</v>
      </c>
      <c r="Y29" s="33"/>
      <c r="Z29" s="33" t="s">
        <v>66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6">
        <f>COUNTIF(U29:AI29,"+")</f>
        <v>3</v>
      </c>
      <c r="AP29" s="27"/>
      <c r="AQ29" s="27"/>
      <c r="AR29" s="28"/>
    </row>
    <row r="30" spans="1:44" ht="16.5">
      <c r="A30" s="145" t="str">
        <f>Команды!A29</f>
        <v>BY0701004</v>
      </c>
      <c r="B30" s="146" t="str">
        <f>Команды!B29</f>
        <v>Ф</v>
      </c>
      <c r="C30" s="146" t="str">
        <f>Команды!C29</f>
        <v>Минск</v>
      </c>
      <c r="D30" s="6">
        <f>T30+AJ30</f>
        <v>8</v>
      </c>
      <c r="E30" s="33" t="s">
        <v>66</v>
      </c>
      <c r="F30" s="33"/>
      <c r="G30" s="33" t="s">
        <v>66</v>
      </c>
      <c r="H30" s="33"/>
      <c r="I30" s="33" t="s">
        <v>66</v>
      </c>
      <c r="J30" s="33"/>
      <c r="K30" s="33"/>
      <c r="L30" s="33"/>
      <c r="M30" s="33"/>
      <c r="N30" s="33"/>
      <c r="O30" s="33"/>
      <c r="P30" s="33" t="s">
        <v>66</v>
      </c>
      <c r="Q30" s="33" t="s">
        <v>66</v>
      </c>
      <c r="R30" s="33"/>
      <c r="S30" s="33" t="s">
        <v>66</v>
      </c>
      <c r="T30" s="6">
        <f>COUNTIF(E30:S30,"+")</f>
        <v>6</v>
      </c>
      <c r="U30" s="33"/>
      <c r="V30" s="33"/>
      <c r="W30" s="33" t="s">
        <v>66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 t="s">
        <v>66</v>
      </c>
      <c r="AJ30" s="6">
        <f>COUNTIF(U30:AI30,"+")</f>
        <v>2</v>
      </c>
      <c r="AP30" s="27"/>
      <c r="AQ30" s="27"/>
      <c r="AR30" s="28"/>
    </row>
    <row r="31" spans="1:44" ht="16.5">
      <c r="A31" s="145" t="str">
        <f>Команды!A30</f>
        <v>BY0701005</v>
      </c>
      <c r="B31" s="146" t="str">
        <f>Команды!B30</f>
        <v>Alpen Gold</v>
      </c>
      <c r="C31" s="146" t="str">
        <f>Команды!C30</f>
        <v>Минск</v>
      </c>
      <c r="D31" s="6">
        <f>T31+AJ31</f>
        <v>11</v>
      </c>
      <c r="E31" s="33" t="s">
        <v>66</v>
      </c>
      <c r="F31" s="33"/>
      <c r="G31" s="33" t="s">
        <v>66</v>
      </c>
      <c r="H31" s="33"/>
      <c r="I31" s="33" t="s">
        <v>66</v>
      </c>
      <c r="J31" s="33"/>
      <c r="K31" s="33"/>
      <c r="L31" s="33"/>
      <c r="M31" s="33" t="s">
        <v>66</v>
      </c>
      <c r="N31" s="33"/>
      <c r="O31" s="33" t="s">
        <v>66</v>
      </c>
      <c r="P31" s="33"/>
      <c r="Q31" s="33" t="s">
        <v>66</v>
      </c>
      <c r="R31" s="33" t="s">
        <v>66</v>
      </c>
      <c r="S31" s="33" t="s">
        <v>66</v>
      </c>
      <c r="T31" s="6">
        <f>COUNTIF(E31:S31,"+")</f>
        <v>8</v>
      </c>
      <c r="U31" s="33"/>
      <c r="V31" s="33"/>
      <c r="W31" s="33" t="s">
        <v>66</v>
      </c>
      <c r="X31" s="33"/>
      <c r="Y31" s="33" t="s">
        <v>66</v>
      </c>
      <c r="Z31" s="33"/>
      <c r="AA31" s="33" t="s">
        <v>66</v>
      </c>
      <c r="AB31" s="33"/>
      <c r="AC31" s="33"/>
      <c r="AD31" s="33"/>
      <c r="AE31" s="33"/>
      <c r="AF31" s="33"/>
      <c r="AG31" s="33"/>
      <c r="AH31" s="33"/>
      <c r="AI31" s="33"/>
      <c r="AJ31" s="6">
        <f>COUNTIF(U31:AI31,"+")</f>
        <v>3</v>
      </c>
      <c r="AP31" s="27"/>
      <c r="AQ31" s="27"/>
      <c r="AR31" s="28"/>
    </row>
    <row r="32" spans="1:44" ht="16.5">
      <c r="A32" s="145" t="str">
        <f>Команды!A31</f>
        <v>BY0701006</v>
      </c>
      <c r="B32" s="146" t="str">
        <f>Команды!B31</f>
        <v>Растафари</v>
      </c>
      <c r="C32" s="146" t="str">
        <f>Команды!C31</f>
        <v>Минск</v>
      </c>
      <c r="D32" s="6">
        <f>T32+AJ32</f>
        <v>8</v>
      </c>
      <c r="E32" s="33" t="s">
        <v>66</v>
      </c>
      <c r="F32" s="33"/>
      <c r="G32" s="33" t="s">
        <v>66</v>
      </c>
      <c r="H32" s="33"/>
      <c r="I32" s="33" t="s">
        <v>66</v>
      </c>
      <c r="J32" s="33"/>
      <c r="K32" s="33"/>
      <c r="L32" s="33"/>
      <c r="M32" s="33"/>
      <c r="N32" s="33"/>
      <c r="O32" s="33"/>
      <c r="P32" s="33" t="s">
        <v>66</v>
      </c>
      <c r="Q32" s="33" t="s">
        <v>66</v>
      </c>
      <c r="R32" s="33"/>
      <c r="S32" s="33" t="s">
        <v>66</v>
      </c>
      <c r="T32" s="6">
        <f>COUNTIF(E32:S32,"+")</f>
        <v>6</v>
      </c>
      <c r="U32" s="33"/>
      <c r="V32" s="33"/>
      <c r="W32" s="33" t="s">
        <v>66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 t="s">
        <v>66</v>
      </c>
      <c r="AI32" s="33"/>
      <c r="AJ32" s="6">
        <f>COUNTIF(U32:AI32,"+")</f>
        <v>2</v>
      </c>
      <c r="AP32" s="27"/>
      <c r="AQ32" s="27"/>
      <c r="AR32" s="28"/>
    </row>
    <row r="33" spans="1:44" ht="16.5">
      <c r="A33" s="145" t="str">
        <f>Команды!A32</f>
        <v>BY0701007</v>
      </c>
      <c r="B33" s="146" t="str">
        <f>Команды!B32</f>
        <v>Роковые яйца</v>
      </c>
      <c r="C33" s="146" t="str">
        <f>Команды!C32</f>
        <v>Минск</v>
      </c>
      <c r="D33" s="6">
        <f>T33+AJ33</f>
        <v>11</v>
      </c>
      <c r="E33" s="33" t="s">
        <v>66</v>
      </c>
      <c r="F33" s="33"/>
      <c r="G33" s="33" t="s">
        <v>66</v>
      </c>
      <c r="H33" s="33"/>
      <c r="I33" s="33" t="s">
        <v>66</v>
      </c>
      <c r="J33" s="33"/>
      <c r="K33" s="33"/>
      <c r="L33" s="33"/>
      <c r="M33" s="33"/>
      <c r="N33" s="33"/>
      <c r="O33" s="33"/>
      <c r="P33" s="33" t="s">
        <v>66</v>
      </c>
      <c r="Q33" s="33" t="s">
        <v>66</v>
      </c>
      <c r="R33" s="33"/>
      <c r="S33" s="33" t="s">
        <v>66</v>
      </c>
      <c r="T33" s="6">
        <f>COUNTIF(E33:S33,"+")</f>
        <v>6</v>
      </c>
      <c r="U33" s="33"/>
      <c r="V33" s="33" t="s">
        <v>66</v>
      </c>
      <c r="W33" s="33" t="s">
        <v>66</v>
      </c>
      <c r="X33" s="33"/>
      <c r="Y33" s="33"/>
      <c r="Z33" s="33" t="s">
        <v>66</v>
      </c>
      <c r="AA33" s="33"/>
      <c r="AB33" s="33"/>
      <c r="AC33" s="33"/>
      <c r="AD33" s="33"/>
      <c r="AE33" s="33"/>
      <c r="AF33" s="33"/>
      <c r="AG33" s="33" t="s">
        <v>66</v>
      </c>
      <c r="AH33" s="33" t="s">
        <v>66</v>
      </c>
      <c r="AI33" s="33"/>
      <c r="AJ33" s="6">
        <f>COUNTIF(U33:AI33,"+")</f>
        <v>5</v>
      </c>
      <c r="AP33" s="27"/>
      <c r="AQ33" s="27"/>
      <c r="AR33" s="28"/>
    </row>
    <row r="34" spans="1:36" ht="16.5">
      <c r="A34" s="145" t="str">
        <f>Команды!A33</f>
        <v>BY0701008</v>
      </c>
      <c r="B34" s="146" t="str">
        <f>Команды!B33</f>
        <v>Котики Апокалипсиса</v>
      </c>
      <c r="C34" s="146" t="str">
        <f>Команды!C33</f>
        <v>Минск</v>
      </c>
      <c r="D34" s="6">
        <f>T34+AJ34</f>
        <v>10</v>
      </c>
      <c r="E34" s="33" t="s">
        <v>66</v>
      </c>
      <c r="F34" s="33"/>
      <c r="G34" s="33" t="s">
        <v>66</v>
      </c>
      <c r="H34" s="33"/>
      <c r="I34" s="33" t="s">
        <v>66</v>
      </c>
      <c r="J34" s="33"/>
      <c r="K34" s="33" t="s">
        <v>66</v>
      </c>
      <c r="L34" s="33"/>
      <c r="M34" s="33"/>
      <c r="N34" s="33"/>
      <c r="O34" s="33"/>
      <c r="P34" s="33"/>
      <c r="Q34" s="33" t="s">
        <v>66</v>
      </c>
      <c r="R34" s="33" t="s">
        <v>66</v>
      </c>
      <c r="S34" s="33" t="s">
        <v>66</v>
      </c>
      <c r="T34" s="6">
        <f>COUNTIF(E34:S34,"+")</f>
        <v>7</v>
      </c>
      <c r="U34" s="33"/>
      <c r="V34" s="33"/>
      <c r="W34" s="33" t="s">
        <v>66</v>
      </c>
      <c r="X34" s="33" t="s">
        <v>66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 t="s">
        <v>66</v>
      </c>
      <c r="AI34" s="33"/>
      <c r="AJ34" s="6">
        <f>COUNTIF(U34:AI34,"+")</f>
        <v>3</v>
      </c>
    </row>
    <row r="35" spans="1:36" ht="16.5">
      <c r="A35" s="145" t="str">
        <f>Команды!A34</f>
        <v>BY0701009</v>
      </c>
      <c r="B35" s="146" t="str">
        <f>Команды!B34</f>
        <v>Солянка</v>
      </c>
      <c r="C35" s="146" t="str">
        <f>Команды!C34</f>
        <v>Минск</v>
      </c>
      <c r="D35" s="6">
        <f>T35+AJ35</f>
        <v>9</v>
      </c>
      <c r="E35" s="33" t="s">
        <v>66</v>
      </c>
      <c r="F35" s="33"/>
      <c r="G35" s="33" t="s">
        <v>66</v>
      </c>
      <c r="H35" s="33"/>
      <c r="I35" s="33" t="s">
        <v>66</v>
      </c>
      <c r="J35" s="33"/>
      <c r="K35" s="33"/>
      <c r="L35" s="33"/>
      <c r="M35" s="33"/>
      <c r="N35" s="33"/>
      <c r="O35" s="33"/>
      <c r="P35" s="33" t="s">
        <v>66</v>
      </c>
      <c r="Q35" s="33" t="s">
        <v>66</v>
      </c>
      <c r="R35" s="33" t="s">
        <v>66</v>
      </c>
      <c r="S35" s="33"/>
      <c r="T35" s="6">
        <f>COUNTIF(E35:S35,"+")</f>
        <v>6</v>
      </c>
      <c r="U35" s="33"/>
      <c r="V35" s="33"/>
      <c r="W35" s="33" t="s">
        <v>66</v>
      </c>
      <c r="X35" s="33" t="s">
        <v>66</v>
      </c>
      <c r="Y35" s="33"/>
      <c r="Z35" s="33" t="s">
        <v>66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6">
        <f>COUNTIF(U35:AI35,"+")</f>
        <v>3</v>
      </c>
    </row>
    <row r="36" spans="1:36" ht="16.5">
      <c r="A36" s="145" t="str">
        <f>Команды!A35</f>
        <v>BY0701010</v>
      </c>
      <c r="B36" s="146" t="str">
        <f>Команды!B35</f>
        <v>42 градуса по Фаренгейту</v>
      </c>
      <c r="C36" s="146" t="str">
        <f>Команды!C35</f>
        <v>Минск</v>
      </c>
      <c r="D36" s="6">
        <f>T36+AJ36</f>
        <v>10</v>
      </c>
      <c r="E36" s="33" t="s">
        <v>66</v>
      </c>
      <c r="F36" s="33"/>
      <c r="G36" s="33" t="s">
        <v>66</v>
      </c>
      <c r="H36" s="33"/>
      <c r="I36" s="33" t="s">
        <v>66</v>
      </c>
      <c r="J36" s="33"/>
      <c r="K36" s="33"/>
      <c r="L36" s="33"/>
      <c r="M36" s="33" t="s">
        <v>66</v>
      </c>
      <c r="N36" s="33"/>
      <c r="O36" s="33" t="s">
        <v>66</v>
      </c>
      <c r="P36" s="33"/>
      <c r="Q36" s="33" t="s">
        <v>66</v>
      </c>
      <c r="R36" s="33" t="s">
        <v>66</v>
      </c>
      <c r="S36" s="33" t="s">
        <v>66</v>
      </c>
      <c r="T36" s="6">
        <f>COUNTIF(E36:S36,"+")</f>
        <v>8</v>
      </c>
      <c r="U36" s="33"/>
      <c r="V36" s="33" t="s">
        <v>66</v>
      </c>
      <c r="W36" s="33" t="s">
        <v>66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6">
        <f>COUNTIF(U36:AI36,"+")</f>
        <v>2</v>
      </c>
    </row>
    <row r="37" spans="1:36" ht="16.5">
      <c r="A37" s="112" t="str">
        <f>Команды!A36</f>
        <v>LT0101001</v>
      </c>
      <c r="B37" s="113" t="str">
        <f>Команды!B36</f>
        <v>Экватор</v>
      </c>
      <c r="C37" s="113" t="str">
        <f>Команды!C36</f>
        <v>Клайпеда</v>
      </c>
      <c r="D37" s="6">
        <f>T37+AJ37</f>
        <v>4</v>
      </c>
      <c r="E37" s="33"/>
      <c r="F37" s="33"/>
      <c r="G37" s="33" t="s">
        <v>66</v>
      </c>
      <c r="H37" s="33"/>
      <c r="I37" s="33"/>
      <c r="J37" s="33"/>
      <c r="K37" s="33"/>
      <c r="L37" s="33"/>
      <c r="M37" s="33"/>
      <c r="N37" s="33"/>
      <c r="O37" s="33"/>
      <c r="P37" s="33"/>
      <c r="Q37" s="33" t="s">
        <v>66</v>
      </c>
      <c r="R37" s="33" t="s">
        <v>66</v>
      </c>
      <c r="S37" s="33"/>
      <c r="T37" s="6">
        <f>COUNTIF(E37:S37,"+")</f>
        <v>3</v>
      </c>
      <c r="U37" s="33"/>
      <c r="V37" s="33"/>
      <c r="W37" s="33" t="s">
        <v>66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6">
        <f>COUNTIF(U37:AI37,"+")</f>
        <v>1</v>
      </c>
    </row>
    <row r="38" spans="1:36" ht="16.5">
      <c r="A38" s="112" t="str">
        <f>Команды!A37</f>
        <v>LT0101002</v>
      </c>
      <c r="B38" s="113" t="str">
        <f>Команды!B37</f>
        <v>Меридиан</v>
      </c>
      <c r="C38" s="113" t="str">
        <f>Команды!C37</f>
        <v>Клайпеда</v>
      </c>
      <c r="D38" s="6">
        <f>T38+AJ38</f>
        <v>8</v>
      </c>
      <c r="E38" s="33" t="s">
        <v>66</v>
      </c>
      <c r="F38" s="33"/>
      <c r="G38" s="33" t="s">
        <v>66</v>
      </c>
      <c r="H38" s="33"/>
      <c r="I38" s="33" t="s">
        <v>66</v>
      </c>
      <c r="J38" s="33" t="s">
        <v>66</v>
      </c>
      <c r="K38" s="33"/>
      <c r="L38" s="33"/>
      <c r="M38" s="33"/>
      <c r="N38" s="33"/>
      <c r="O38" s="33"/>
      <c r="P38" s="33"/>
      <c r="Q38" s="33" t="s">
        <v>66</v>
      </c>
      <c r="R38" s="33" t="s">
        <v>66</v>
      </c>
      <c r="S38" s="33"/>
      <c r="T38" s="6">
        <f>COUNTIF(E38:S38,"+")</f>
        <v>6</v>
      </c>
      <c r="U38" s="33"/>
      <c r="V38" s="33"/>
      <c r="W38" s="33"/>
      <c r="X38" s="33"/>
      <c r="Y38" s="33"/>
      <c r="Z38" s="33"/>
      <c r="AA38" s="33"/>
      <c r="AB38" s="33" t="s">
        <v>66</v>
      </c>
      <c r="AC38" s="33"/>
      <c r="AD38" s="33"/>
      <c r="AE38" s="33" t="s">
        <v>66</v>
      </c>
      <c r="AF38" s="33"/>
      <c r="AG38" s="33"/>
      <c r="AH38" s="33"/>
      <c r="AI38" s="33"/>
      <c r="AJ38" s="6">
        <f>COUNTIF(U38:AI38,"+")</f>
        <v>2</v>
      </c>
    </row>
    <row r="39" spans="1:36" ht="16.5">
      <c r="A39" s="112" t="str">
        <f>Команды!A38</f>
        <v>LT0101003</v>
      </c>
      <c r="B39" s="113" t="str">
        <f>Команды!B38</f>
        <v>Эврика</v>
      </c>
      <c r="C39" s="113" t="str">
        <f>Команды!C38</f>
        <v>Клайпеда</v>
      </c>
      <c r="D39" s="6">
        <f>T39+AJ39</f>
        <v>6</v>
      </c>
      <c r="E39" s="33"/>
      <c r="F39" s="33"/>
      <c r="G39" s="33" t="s">
        <v>66</v>
      </c>
      <c r="H39" s="33"/>
      <c r="I39" s="33" t="s">
        <v>66</v>
      </c>
      <c r="J39" s="33"/>
      <c r="K39" s="33"/>
      <c r="L39" s="33"/>
      <c r="M39" s="33"/>
      <c r="N39" s="33"/>
      <c r="O39" s="33"/>
      <c r="P39" s="33"/>
      <c r="Q39" s="33" t="s">
        <v>66</v>
      </c>
      <c r="R39" s="33" t="s">
        <v>66</v>
      </c>
      <c r="S39" s="33"/>
      <c r="T39" s="6">
        <f>COUNTIF(E39:S39,"+")</f>
        <v>4</v>
      </c>
      <c r="U39" s="33"/>
      <c r="V39" s="33"/>
      <c r="W39" s="33"/>
      <c r="X39" s="33" t="s">
        <v>66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 t="s">
        <v>66</v>
      </c>
      <c r="AJ39" s="6">
        <f>COUNTIF(U39:AI39,"+")</f>
        <v>2</v>
      </c>
    </row>
    <row r="40" spans="1:36" ht="16.5">
      <c r="A40" s="112" t="str">
        <f>Команды!A39</f>
        <v>LT0101004</v>
      </c>
      <c r="B40" s="113" t="str">
        <f>Команды!B39</f>
        <v>Smile</v>
      </c>
      <c r="C40" s="113" t="str">
        <f>Команды!C39</f>
        <v>Клайпеда</v>
      </c>
      <c r="D40" s="6">
        <f>T40+AJ40</f>
        <v>4</v>
      </c>
      <c r="E40" s="33"/>
      <c r="F40" s="33"/>
      <c r="G40" s="33"/>
      <c r="H40" s="33"/>
      <c r="I40" s="33" t="s">
        <v>66</v>
      </c>
      <c r="J40" s="33"/>
      <c r="K40" s="33"/>
      <c r="L40" s="33"/>
      <c r="M40" s="33"/>
      <c r="N40" s="33"/>
      <c r="O40" s="33"/>
      <c r="P40" s="33"/>
      <c r="Q40" s="33"/>
      <c r="R40" s="33" t="s">
        <v>66</v>
      </c>
      <c r="S40" s="33"/>
      <c r="T40" s="6">
        <f>COUNTIF(E40:S40,"+")</f>
        <v>2</v>
      </c>
      <c r="U40" s="33"/>
      <c r="V40" s="33"/>
      <c r="W40" s="33" t="s">
        <v>66</v>
      </c>
      <c r="X40" s="33"/>
      <c r="Y40" s="33" t="s">
        <v>66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6">
        <f>COUNTIF(U40:AI40,"+")</f>
        <v>2</v>
      </c>
    </row>
    <row r="41" spans="1:36" ht="16.5">
      <c r="A41" s="112" t="str">
        <f>Команды!A40</f>
        <v>LT0101005</v>
      </c>
      <c r="B41" s="113" t="str">
        <f>Команды!B40</f>
        <v>Панды</v>
      </c>
      <c r="C41" s="113" t="str">
        <f>Команды!C40</f>
        <v>Клайпеда</v>
      </c>
      <c r="D41" s="6">
        <f>T41+AJ41</f>
        <v>3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 t="s">
        <v>66</v>
      </c>
      <c r="R41" s="33"/>
      <c r="S41" s="33"/>
      <c r="T41" s="6">
        <f>COUNTIF(E41:S41,"+")</f>
        <v>1</v>
      </c>
      <c r="U41" s="33"/>
      <c r="V41" s="33"/>
      <c r="W41" s="33"/>
      <c r="X41" s="33"/>
      <c r="Y41" s="33" t="s">
        <v>66</v>
      </c>
      <c r="Z41" s="33"/>
      <c r="AA41" s="33"/>
      <c r="AB41" s="33" t="s">
        <v>66</v>
      </c>
      <c r="AC41" s="33"/>
      <c r="AD41" s="33"/>
      <c r="AE41" s="33"/>
      <c r="AF41" s="33"/>
      <c r="AG41" s="33"/>
      <c r="AH41" s="33"/>
      <c r="AI41" s="33"/>
      <c r="AJ41" s="6">
        <f>COUNTIF(U41:AI41,"+")</f>
        <v>2</v>
      </c>
    </row>
    <row r="42" spans="1:36" ht="16.5">
      <c r="A42" s="112" t="str">
        <f>Команды!A41</f>
        <v>LT0101006</v>
      </c>
      <c r="B42" s="113" t="str">
        <f>Команды!B41</f>
        <v>Атомы</v>
      </c>
      <c r="C42" s="113" t="str">
        <f>Команды!C41</f>
        <v>Клайпеда</v>
      </c>
      <c r="D42" s="6">
        <f>T42+AJ42</f>
        <v>6</v>
      </c>
      <c r="E42" s="33" t="s">
        <v>66</v>
      </c>
      <c r="F42" s="33"/>
      <c r="G42" s="33"/>
      <c r="H42" s="33"/>
      <c r="I42" s="33" t="s">
        <v>66</v>
      </c>
      <c r="J42" s="33" t="s">
        <v>66</v>
      </c>
      <c r="K42" s="33"/>
      <c r="L42" s="33"/>
      <c r="M42" s="33"/>
      <c r="N42" s="33"/>
      <c r="O42" s="33"/>
      <c r="P42" s="33"/>
      <c r="Q42" s="33" t="s">
        <v>66</v>
      </c>
      <c r="R42" s="33"/>
      <c r="S42" s="33"/>
      <c r="T42" s="6">
        <f>COUNTIF(E42:S42,"+")</f>
        <v>4</v>
      </c>
      <c r="U42" s="33"/>
      <c r="V42" s="33"/>
      <c r="W42" s="33" t="s">
        <v>66</v>
      </c>
      <c r="X42" s="33"/>
      <c r="Y42" s="33"/>
      <c r="Z42" s="33"/>
      <c r="AA42" s="33"/>
      <c r="AB42" s="33" t="s">
        <v>66</v>
      </c>
      <c r="AC42" s="33"/>
      <c r="AD42" s="33"/>
      <c r="AE42" s="33"/>
      <c r="AF42" s="33"/>
      <c r="AG42" s="33"/>
      <c r="AH42" s="33"/>
      <c r="AI42" s="33"/>
      <c r="AJ42" s="6">
        <f>COUNTIF(U42:AI42,"+")</f>
        <v>2</v>
      </c>
    </row>
    <row r="43" spans="1:36" ht="16.5">
      <c r="A43" s="112" t="str">
        <f>Команды!A42</f>
        <v>LT0101007</v>
      </c>
      <c r="B43" s="113" t="str">
        <f>Команды!B42</f>
        <v>Жаренные гвозди </v>
      </c>
      <c r="C43" s="113" t="str">
        <f>Команды!C42</f>
        <v>Клайпеда</v>
      </c>
      <c r="D43" s="6">
        <f>T43+AJ43</f>
        <v>8</v>
      </c>
      <c r="E43" s="33" t="s">
        <v>66</v>
      </c>
      <c r="F43" s="33"/>
      <c r="G43" s="33"/>
      <c r="H43" s="33"/>
      <c r="I43" s="33" t="s">
        <v>66</v>
      </c>
      <c r="J43" s="33" t="s">
        <v>66</v>
      </c>
      <c r="K43" s="33"/>
      <c r="L43" s="33"/>
      <c r="M43" s="33"/>
      <c r="N43" s="33"/>
      <c r="O43" s="33"/>
      <c r="P43" s="33"/>
      <c r="Q43" s="33" t="s">
        <v>66</v>
      </c>
      <c r="R43" s="33" t="s">
        <v>66</v>
      </c>
      <c r="S43" s="33"/>
      <c r="T43" s="6">
        <f>COUNTIF(E43:S43,"+")</f>
        <v>5</v>
      </c>
      <c r="U43" s="33"/>
      <c r="V43" s="33" t="s">
        <v>66</v>
      </c>
      <c r="W43" s="33"/>
      <c r="X43" s="33"/>
      <c r="Y43" s="33"/>
      <c r="Z43" s="33" t="s">
        <v>66</v>
      </c>
      <c r="AA43" s="33"/>
      <c r="AB43" s="33"/>
      <c r="AC43" s="33"/>
      <c r="AD43" s="33"/>
      <c r="AE43" s="33" t="s">
        <v>66</v>
      </c>
      <c r="AF43" s="33"/>
      <c r="AG43" s="33"/>
      <c r="AH43" s="33"/>
      <c r="AI43" s="33"/>
      <c r="AJ43" s="6">
        <f>COUNTIF(U43:AI43,"+")</f>
        <v>3</v>
      </c>
    </row>
    <row r="44" spans="1:36" ht="16.5">
      <c r="A44" s="112" t="str">
        <f>Команды!A43</f>
        <v>LT0101008</v>
      </c>
      <c r="B44" s="113" t="str">
        <f>Команды!B43</f>
        <v>Старая гвардия </v>
      </c>
      <c r="C44" s="113" t="str">
        <f>Команды!C43</f>
        <v>Клайпеда</v>
      </c>
      <c r="D44" s="6">
        <f>T44+AJ44</f>
        <v>8</v>
      </c>
      <c r="E44" s="33" t="s">
        <v>66</v>
      </c>
      <c r="F44" s="33"/>
      <c r="G44" s="33" t="s">
        <v>66</v>
      </c>
      <c r="H44" s="33"/>
      <c r="I44" s="33"/>
      <c r="J44" s="33"/>
      <c r="K44" s="33"/>
      <c r="L44" s="33"/>
      <c r="M44" s="33"/>
      <c r="N44" s="33"/>
      <c r="O44" s="33" t="s">
        <v>66</v>
      </c>
      <c r="P44" s="33"/>
      <c r="Q44" s="33" t="s">
        <v>66</v>
      </c>
      <c r="R44" s="33" t="s">
        <v>66</v>
      </c>
      <c r="S44" s="33"/>
      <c r="T44" s="6">
        <f>COUNTIF(E44:S44,"+")</f>
        <v>5</v>
      </c>
      <c r="U44" s="33"/>
      <c r="V44" s="33"/>
      <c r="W44" s="33"/>
      <c r="X44" s="33"/>
      <c r="Y44" s="33" t="s">
        <v>66</v>
      </c>
      <c r="Z44" s="33" t="s">
        <v>66</v>
      </c>
      <c r="AA44" s="33"/>
      <c r="AB44" s="33"/>
      <c r="AC44" s="33"/>
      <c r="AD44" s="33"/>
      <c r="AE44" s="33" t="s">
        <v>66</v>
      </c>
      <c r="AF44" s="33"/>
      <c r="AG44" s="33"/>
      <c r="AH44" s="33"/>
      <c r="AI44" s="33"/>
      <c r="AJ44" s="6">
        <f>COUNTIF(U44:AI44,"+")</f>
        <v>3</v>
      </c>
    </row>
    <row r="45" spans="1:36" ht="16.5">
      <c r="A45" s="112" t="str">
        <f>Команды!A44</f>
        <v>LT0101009</v>
      </c>
      <c r="B45" s="113" t="str">
        <f>Команды!B44</f>
        <v>Анархисты</v>
      </c>
      <c r="C45" s="113" t="str">
        <f>Команды!C44</f>
        <v>Клайпеда</v>
      </c>
      <c r="D45" s="6">
        <f>T45+AJ45</f>
        <v>9</v>
      </c>
      <c r="E45" s="33" t="s">
        <v>66</v>
      </c>
      <c r="F45" s="33"/>
      <c r="G45" s="33"/>
      <c r="H45" s="33"/>
      <c r="I45" s="33" t="s">
        <v>66</v>
      </c>
      <c r="J45" s="33" t="s">
        <v>66</v>
      </c>
      <c r="K45" s="33"/>
      <c r="L45" s="33"/>
      <c r="M45" s="33"/>
      <c r="N45" s="33"/>
      <c r="O45" s="33"/>
      <c r="P45" s="33" t="s">
        <v>66</v>
      </c>
      <c r="Q45" s="33" t="s">
        <v>66</v>
      </c>
      <c r="R45" s="33" t="s">
        <v>66</v>
      </c>
      <c r="S45" s="33"/>
      <c r="T45" s="6">
        <f>COUNTIF(E45:S45,"+")</f>
        <v>6</v>
      </c>
      <c r="U45" s="33"/>
      <c r="V45" s="33"/>
      <c r="W45" s="33" t="s">
        <v>66</v>
      </c>
      <c r="X45" s="33"/>
      <c r="Y45" s="33"/>
      <c r="Z45" s="33" t="s">
        <v>66</v>
      </c>
      <c r="AA45" s="33"/>
      <c r="AB45" s="33" t="s">
        <v>66</v>
      </c>
      <c r="AC45" s="33"/>
      <c r="AD45" s="33"/>
      <c r="AE45" s="33"/>
      <c r="AF45" s="33"/>
      <c r="AG45" s="33"/>
      <c r="AH45" s="33"/>
      <c r="AI45" s="33"/>
      <c r="AJ45" s="6">
        <f>COUNTIF(U45:AI45,"+")</f>
        <v>3</v>
      </c>
    </row>
    <row r="46" spans="1:36" ht="16.5">
      <c r="A46" s="130" t="str">
        <f>Команды!A45</f>
        <v>BY0501001</v>
      </c>
      <c r="B46" s="131" t="str">
        <f>Команды!B45</f>
        <v>Десяточка</v>
      </c>
      <c r="C46" s="131" t="str">
        <f>Команды!C45</f>
        <v>Борисов</v>
      </c>
      <c r="D46" s="6">
        <f>T46+AJ46</f>
        <v>4</v>
      </c>
      <c r="E46" s="33"/>
      <c r="F46" s="33"/>
      <c r="G46" s="33"/>
      <c r="H46" s="33"/>
      <c r="I46" s="33" t="s">
        <v>66</v>
      </c>
      <c r="J46" s="33"/>
      <c r="K46" s="33" t="s">
        <v>66</v>
      </c>
      <c r="L46" s="33"/>
      <c r="M46" s="33"/>
      <c r="N46" s="33"/>
      <c r="O46" s="33"/>
      <c r="P46" s="33"/>
      <c r="Q46" s="33" t="s">
        <v>66</v>
      </c>
      <c r="R46" s="33"/>
      <c r="S46" s="33"/>
      <c r="T46" s="6">
        <f>COUNTIF(E46:S46,"+")</f>
        <v>3</v>
      </c>
      <c r="U46" s="33"/>
      <c r="V46" s="33"/>
      <c r="W46" s="33" t="s">
        <v>66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6">
        <f>COUNTIF(U46:AI46,"+")</f>
        <v>1</v>
      </c>
    </row>
    <row r="47" spans="1:36" ht="16.5">
      <c r="A47" s="130" t="str">
        <f>Команды!A46</f>
        <v>BY0501002</v>
      </c>
      <c r="B47" s="131" t="str">
        <f>Команды!B46</f>
        <v>Криптонит</v>
      </c>
      <c r="C47" s="131" t="str">
        <f>Команды!C46</f>
        <v>Борисов</v>
      </c>
      <c r="D47" s="6">
        <f>T47+AJ47</f>
        <v>5</v>
      </c>
      <c r="E47" s="33" t="s">
        <v>66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 t="s">
        <v>66</v>
      </c>
      <c r="R47" s="33"/>
      <c r="S47" s="33" t="s">
        <v>66</v>
      </c>
      <c r="T47" s="6">
        <f>COUNTIF(E47:S47,"+")</f>
        <v>3</v>
      </c>
      <c r="U47" s="33"/>
      <c r="V47" s="33"/>
      <c r="W47" s="33" t="s">
        <v>66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 t="s">
        <v>66</v>
      </c>
      <c r="AJ47" s="6">
        <f>COUNTIF(U47:AI47,"+")</f>
        <v>2</v>
      </c>
    </row>
    <row r="48" spans="1:36" ht="16.5">
      <c r="A48" s="130" t="str">
        <f>Команды!A47</f>
        <v>BY0501003</v>
      </c>
      <c r="B48" s="131" t="str">
        <f>Команды!B47</f>
        <v>Анчутки</v>
      </c>
      <c r="C48" s="131" t="str">
        <f>Команды!C47</f>
        <v>Борисов</v>
      </c>
      <c r="D48" s="6">
        <f>T48+AJ48</f>
        <v>4</v>
      </c>
      <c r="E48" s="33" t="s">
        <v>66</v>
      </c>
      <c r="F48" s="33"/>
      <c r="G48" s="33"/>
      <c r="H48" s="33"/>
      <c r="I48" s="33" t="s">
        <v>66</v>
      </c>
      <c r="J48" s="33"/>
      <c r="K48" s="33"/>
      <c r="L48" s="33"/>
      <c r="M48" s="33"/>
      <c r="N48" s="33"/>
      <c r="O48" s="33"/>
      <c r="P48" s="33"/>
      <c r="Q48" s="33" t="s">
        <v>66</v>
      </c>
      <c r="R48" s="33"/>
      <c r="S48" s="33"/>
      <c r="T48" s="6">
        <f>COUNTIF(E48:S48,"+")</f>
        <v>3</v>
      </c>
      <c r="U48" s="33"/>
      <c r="V48" s="33"/>
      <c r="W48" s="33" t="s">
        <v>66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6">
        <f>COUNTIF(U48:AI48,"+")</f>
        <v>1</v>
      </c>
    </row>
    <row r="49" spans="1:36" ht="16.5">
      <c r="A49" s="130" t="str">
        <f>Команды!A48</f>
        <v>BY0501004</v>
      </c>
      <c r="B49" s="131" t="str">
        <f>Команды!B48</f>
        <v>Рыжие орлы</v>
      </c>
      <c r="C49" s="131" t="str">
        <f>Команды!C48</f>
        <v>Борисов</v>
      </c>
      <c r="D49" s="6">
        <f>T49+AJ49</f>
        <v>7</v>
      </c>
      <c r="E49" s="33"/>
      <c r="F49" s="33"/>
      <c r="G49" s="33"/>
      <c r="H49" s="33"/>
      <c r="I49" s="33"/>
      <c r="J49" s="33" t="s">
        <v>66</v>
      </c>
      <c r="K49" s="33"/>
      <c r="L49" s="33"/>
      <c r="M49" s="33"/>
      <c r="N49" s="33"/>
      <c r="O49" s="33"/>
      <c r="P49" s="33"/>
      <c r="Q49" s="33" t="s">
        <v>66</v>
      </c>
      <c r="R49" s="33" t="s">
        <v>66</v>
      </c>
      <c r="S49" s="33" t="s">
        <v>66</v>
      </c>
      <c r="T49" s="6">
        <f>COUNTIF(E49:S49,"+")</f>
        <v>4</v>
      </c>
      <c r="U49" s="33"/>
      <c r="V49" s="33"/>
      <c r="W49" s="33" t="s">
        <v>66</v>
      </c>
      <c r="X49" s="33"/>
      <c r="Y49" s="33" t="s">
        <v>66</v>
      </c>
      <c r="Z49" s="33"/>
      <c r="AA49" s="33"/>
      <c r="AB49" s="33" t="s">
        <v>66</v>
      </c>
      <c r="AC49" s="33"/>
      <c r="AD49" s="33"/>
      <c r="AE49" s="33"/>
      <c r="AF49" s="33"/>
      <c r="AG49" s="33"/>
      <c r="AH49" s="33"/>
      <c r="AI49" s="33"/>
      <c r="AJ49" s="6">
        <f>COUNTIF(U49:AI49,"+")</f>
        <v>3</v>
      </c>
    </row>
    <row r="50" spans="1:36" ht="16.5">
      <c r="A50" s="130" t="str">
        <f>Команды!A49</f>
        <v>BY0501005</v>
      </c>
      <c r="B50" s="131" t="str">
        <f>Команды!B49</f>
        <v>Оранжевый зигзаг</v>
      </c>
      <c r="C50" s="131" t="str">
        <f>Команды!C49</f>
        <v>Борисов</v>
      </c>
      <c r="D50" s="6">
        <f>T50+AJ50</f>
        <v>6</v>
      </c>
      <c r="E50" s="33" t="s">
        <v>66</v>
      </c>
      <c r="F50" s="33"/>
      <c r="G50" s="33"/>
      <c r="H50" s="33"/>
      <c r="I50" s="33" t="s">
        <v>66</v>
      </c>
      <c r="J50" s="33"/>
      <c r="K50" s="33"/>
      <c r="L50" s="33"/>
      <c r="M50" s="33"/>
      <c r="N50" s="33"/>
      <c r="O50" s="33"/>
      <c r="P50" s="33"/>
      <c r="Q50" s="33" t="s">
        <v>66</v>
      </c>
      <c r="R50" s="33"/>
      <c r="S50" s="33"/>
      <c r="T50" s="6">
        <f>COUNTIF(E50:S50,"+")</f>
        <v>3</v>
      </c>
      <c r="U50" s="33"/>
      <c r="V50" s="33"/>
      <c r="W50" s="33" t="s">
        <v>66</v>
      </c>
      <c r="X50" s="33"/>
      <c r="Y50" s="33"/>
      <c r="Z50" s="33" t="s">
        <v>66</v>
      </c>
      <c r="AA50" s="33"/>
      <c r="AB50" s="33" t="s">
        <v>66</v>
      </c>
      <c r="AC50" s="33"/>
      <c r="AD50" s="33"/>
      <c r="AE50" s="33"/>
      <c r="AF50" s="33"/>
      <c r="AG50" s="33"/>
      <c r="AH50" s="33"/>
      <c r="AI50" s="33"/>
      <c r="AJ50" s="6">
        <f>COUNTIF(U50:AI50,"+")</f>
        <v>3</v>
      </c>
    </row>
    <row r="51" spans="1:36" ht="16.5">
      <c r="A51" s="130" t="str">
        <f>Команды!A50</f>
        <v>BY0501006</v>
      </c>
      <c r="B51" s="131" t="str">
        <f>Команды!B50</f>
        <v>Нейтрино</v>
      </c>
      <c r="C51" s="131" t="str">
        <f>Команды!C50</f>
        <v>Борисов</v>
      </c>
      <c r="D51" s="6">
        <f>T51+AJ51</f>
        <v>6</v>
      </c>
      <c r="E51" s="33" t="s">
        <v>66</v>
      </c>
      <c r="F51" s="33"/>
      <c r="G51" s="33"/>
      <c r="H51" s="33"/>
      <c r="I51" s="33" t="s">
        <v>66</v>
      </c>
      <c r="J51" s="33"/>
      <c r="K51" s="33"/>
      <c r="L51" s="33"/>
      <c r="M51" s="33"/>
      <c r="N51" s="33"/>
      <c r="O51" s="33"/>
      <c r="P51" s="33"/>
      <c r="Q51" s="33" t="s">
        <v>66</v>
      </c>
      <c r="R51" s="33"/>
      <c r="S51" s="33"/>
      <c r="T51" s="6">
        <f>COUNTIF(E51:S51,"+")</f>
        <v>3</v>
      </c>
      <c r="U51" s="33"/>
      <c r="V51" s="33"/>
      <c r="W51" s="33" t="s">
        <v>66</v>
      </c>
      <c r="X51" s="33"/>
      <c r="Y51" s="33"/>
      <c r="Z51" s="33" t="s">
        <v>66</v>
      </c>
      <c r="AA51" s="33"/>
      <c r="AB51" s="33"/>
      <c r="AC51" s="33"/>
      <c r="AD51" s="33"/>
      <c r="AE51" s="33" t="s">
        <v>66</v>
      </c>
      <c r="AF51" s="33"/>
      <c r="AG51" s="33"/>
      <c r="AH51" s="33"/>
      <c r="AI51" s="33"/>
      <c r="AJ51" s="6">
        <f>COUNTIF(U51:AI51,"+")</f>
        <v>3</v>
      </c>
    </row>
    <row r="52" spans="1:36" ht="16.5">
      <c r="A52" s="130" t="str">
        <f>Команды!A51</f>
        <v>BY0501007</v>
      </c>
      <c r="B52" s="131" t="str">
        <f>Команды!B51</f>
        <v>ДЭКОС</v>
      </c>
      <c r="C52" s="131" t="str">
        <f>Команды!C51</f>
        <v>Борисов</v>
      </c>
      <c r="D52" s="6">
        <f>T52+AJ52</f>
        <v>4</v>
      </c>
      <c r="E52" s="33" t="s">
        <v>66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66</v>
      </c>
      <c r="R52" s="33"/>
      <c r="S52" s="33" t="s">
        <v>66</v>
      </c>
      <c r="T52" s="6">
        <f>COUNTIF(E52:S52,"+")</f>
        <v>3</v>
      </c>
      <c r="U52" s="33"/>
      <c r="V52" s="33"/>
      <c r="W52" s="33"/>
      <c r="X52" s="33"/>
      <c r="Y52" s="33"/>
      <c r="Z52" s="33" t="s">
        <v>66</v>
      </c>
      <c r="AA52" s="33"/>
      <c r="AB52" s="33"/>
      <c r="AC52" s="33"/>
      <c r="AD52" s="33"/>
      <c r="AE52" s="33"/>
      <c r="AF52" s="33"/>
      <c r="AG52" s="33"/>
      <c r="AH52" s="33"/>
      <c r="AI52" s="33"/>
      <c r="AJ52" s="6">
        <f>COUNTIF(U52:AI52,"+")</f>
        <v>1</v>
      </c>
    </row>
    <row r="53" spans="1:36" ht="16.5">
      <c r="A53" s="130" t="str">
        <f>Команды!A52</f>
        <v>BY0501008</v>
      </c>
      <c r="B53" s="131" t="str">
        <f>Команды!B52</f>
        <v>Квин</v>
      </c>
      <c r="C53" s="131" t="str">
        <f>Команды!C52</f>
        <v>Борисов</v>
      </c>
      <c r="D53" s="6">
        <f>T53+AJ53</f>
        <v>3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 t="s">
        <v>66</v>
      </c>
      <c r="R53" s="33"/>
      <c r="S53" s="33" t="s">
        <v>66</v>
      </c>
      <c r="T53" s="6">
        <f>COUNTIF(E53:S53,"+")</f>
        <v>2</v>
      </c>
      <c r="U53" s="33"/>
      <c r="V53" s="33"/>
      <c r="W53" s="33" t="s">
        <v>66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6">
        <f>COUNTIF(U53:AI53,"+")</f>
        <v>1</v>
      </c>
    </row>
    <row r="54" spans="1:36" ht="16.5">
      <c r="A54" s="130" t="str">
        <f>Команды!A53</f>
        <v>BY0501009</v>
      </c>
      <c r="B54" s="131" t="str">
        <f>Команды!B53</f>
        <v>Arctic bison</v>
      </c>
      <c r="C54" s="131" t="str">
        <f>Команды!C53</f>
        <v>Борисов</v>
      </c>
      <c r="D54" s="6">
        <f>T54+AJ54</f>
        <v>3</v>
      </c>
      <c r="E54" s="33" t="s">
        <v>66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 t="s">
        <v>66</v>
      </c>
      <c r="R54" s="33"/>
      <c r="S54" s="33"/>
      <c r="T54" s="6">
        <f>COUNTIF(E54:S54,"+")</f>
        <v>2</v>
      </c>
      <c r="U54" s="33"/>
      <c r="V54" s="33"/>
      <c r="W54" s="33" t="s">
        <v>66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6">
        <f>COUNTIF(U54:AI54,"+")</f>
        <v>1</v>
      </c>
    </row>
    <row r="55" spans="1:36" ht="16.5">
      <c r="A55" s="130" t="str">
        <f>Команды!A54</f>
        <v>BY0501010</v>
      </c>
      <c r="B55" s="131" t="str">
        <f>Команды!B54</f>
        <v>Эврика</v>
      </c>
      <c r="C55" s="131" t="str">
        <f>Команды!C54</f>
        <v>Борисов</v>
      </c>
      <c r="D55" s="6">
        <f>T55+AJ55</f>
        <v>9</v>
      </c>
      <c r="E55" s="33" t="s">
        <v>66</v>
      </c>
      <c r="F55" s="33"/>
      <c r="G55" s="33"/>
      <c r="H55" s="33"/>
      <c r="I55" s="33" t="s">
        <v>66</v>
      </c>
      <c r="J55" s="33"/>
      <c r="K55" s="33"/>
      <c r="L55" s="33"/>
      <c r="M55" s="33"/>
      <c r="N55" s="33"/>
      <c r="O55" s="33"/>
      <c r="P55" s="33" t="s">
        <v>66</v>
      </c>
      <c r="Q55" s="33" t="s">
        <v>66</v>
      </c>
      <c r="R55" s="33" t="s">
        <v>66</v>
      </c>
      <c r="S55" s="33" t="s">
        <v>66</v>
      </c>
      <c r="T55" s="6">
        <f>COUNTIF(E55:S55,"+")</f>
        <v>6</v>
      </c>
      <c r="U55" s="33"/>
      <c r="V55" s="33"/>
      <c r="W55" s="33" t="s">
        <v>66</v>
      </c>
      <c r="X55" s="33"/>
      <c r="Y55" s="33" t="s">
        <v>66</v>
      </c>
      <c r="Z55" s="33"/>
      <c r="AA55" s="33"/>
      <c r="AB55" s="33" t="s">
        <v>66</v>
      </c>
      <c r="AC55" s="33"/>
      <c r="AD55" s="33"/>
      <c r="AE55" s="33"/>
      <c r="AF55" s="33"/>
      <c r="AG55" s="33"/>
      <c r="AH55" s="33"/>
      <c r="AI55" s="33"/>
      <c r="AJ55" s="6">
        <f>COUNTIF(U55:AI55,"+")</f>
        <v>3</v>
      </c>
    </row>
    <row r="56" spans="1:36" ht="16.5">
      <c r="A56" s="130" t="str">
        <f>Команды!A55</f>
        <v>BY0501011</v>
      </c>
      <c r="B56" s="131" t="str">
        <f>Команды!B55</f>
        <v>Котелок идей</v>
      </c>
      <c r="C56" s="131" t="str">
        <f>Команды!C55</f>
        <v>Борисов</v>
      </c>
      <c r="D56" s="6">
        <f>T56+AJ56</f>
        <v>2</v>
      </c>
      <c r="E56" s="33"/>
      <c r="F56" s="33"/>
      <c r="G56" s="33"/>
      <c r="H56" s="33"/>
      <c r="I56" s="33" t="s">
        <v>66</v>
      </c>
      <c r="J56" s="33"/>
      <c r="K56" s="33"/>
      <c r="L56" s="33"/>
      <c r="M56" s="33"/>
      <c r="N56" s="33"/>
      <c r="O56" s="33"/>
      <c r="P56" s="33"/>
      <c r="Q56" s="33" t="s">
        <v>66</v>
      </c>
      <c r="R56" s="33"/>
      <c r="S56" s="33"/>
      <c r="T56" s="6">
        <f>COUNTIF(E56:S56,"+")</f>
        <v>2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6">
        <f>COUNTIF(U56:AI56,"+")</f>
        <v>0</v>
      </c>
    </row>
    <row r="57" spans="1:36" ht="16.5">
      <c r="A57" s="130" t="str">
        <f>Команды!A56</f>
        <v>BY0501012</v>
      </c>
      <c r="B57" s="131" t="str">
        <f>Команды!B56</f>
        <v>Stravita</v>
      </c>
      <c r="C57" s="131" t="str">
        <f>Команды!C56</f>
        <v>Борисов</v>
      </c>
      <c r="D57" s="6">
        <f>T57+AJ57</f>
        <v>4</v>
      </c>
      <c r="E57" s="33"/>
      <c r="F57" s="33"/>
      <c r="G57" s="33"/>
      <c r="H57" s="33"/>
      <c r="I57" s="33" t="s">
        <v>66</v>
      </c>
      <c r="J57" s="33"/>
      <c r="K57" s="33"/>
      <c r="L57" s="33"/>
      <c r="M57" s="33"/>
      <c r="N57" s="33"/>
      <c r="O57" s="33"/>
      <c r="P57" s="33"/>
      <c r="Q57" s="33" t="s">
        <v>66</v>
      </c>
      <c r="R57" s="33"/>
      <c r="S57" s="33"/>
      <c r="T57" s="6">
        <f>COUNTIF(E57:S57,"+")</f>
        <v>2</v>
      </c>
      <c r="U57" s="33"/>
      <c r="V57" s="33"/>
      <c r="W57" s="33" t="s">
        <v>66</v>
      </c>
      <c r="X57" s="33"/>
      <c r="Y57" s="33"/>
      <c r="Z57" s="33"/>
      <c r="AA57" s="33"/>
      <c r="AB57" s="33" t="s">
        <v>66</v>
      </c>
      <c r="AC57" s="33"/>
      <c r="AD57" s="33"/>
      <c r="AE57" s="33"/>
      <c r="AF57" s="33"/>
      <c r="AG57" s="33"/>
      <c r="AH57" s="33"/>
      <c r="AI57" s="33"/>
      <c r="AJ57" s="6">
        <f>COUNTIF(U57:AI57,"+")</f>
        <v>2</v>
      </c>
    </row>
    <row r="58" spans="1:36" ht="16.5">
      <c r="A58" s="115" t="str">
        <f>Команды!A57</f>
        <v>RU3201001</v>
      </c>
      <c r="B58" s="116" t="str">
        <f>Команды!B57</f>
        <v>Вольвокс</v>
      </c>
      <c r="C58" s="116" t="str">
        <f>Команды!C57</f>
        <v>Брянск</v>
      </c>
      <c r="D58" s="6">
        <f>T58+AJ58</f>
        <v>9</v>
      </c>
      <c r="E58" s="114"/>
      <c r="F58" s="114"/>
      <c r="G58" s="114" t="s">
        <v>66</v>
      </c>
      <c r="H58" s="114"/>
      <c r="I58" s="114" t="s">
        <v>66</v>
      </c>
      <c r="J58" s="114"/>
      <c r="K58" s="114" t="s">
        <v>66</v>
      </c>
      <c r="L58" s="114"/>
      <c r="M58" s="114"/>
      <c r="N58" s="114"/>
      <c r="O58" s="114"/>
      <c r="P58" s="114" t="s">
        <v>66</v>
      </c>
      <c r="Q58" s="114" t="s">
        <v>66</v>
      </c>
      <c r="R58" s="114"/>
      <c r="S58" s="114" t="s">
        <v>66</v>
      </c>
      <c r="T58" s="6">
        <f>COUNTIF(E58:S58,"+")</f>
        <v>6</v>
      </c>
      <c r="U58" s="114"/>
      <c r="V58" s="114"/>
      <c r="W58" s="114" t="s">
        <v>66</v>
      </c>
      <c r="X58" s="114"/>
      <c r="Y58" s="114" t="s">
        <v>66</v>
      </c>
      <c r="Z58" s="114" t="s">
        <v>66</v>
      </c>
      <c r="AA58" s="114"/>
      <c r="AB58" s="114"/>
      <c r="AC58" s="114"/>
      <c r="AD58" s="114"/>
      <c r="AE58" s="114"/>
      <c r="AF58" s="114"/>
      <c r="AG58" s="114"/>
      <c r="AH58" s="114"/>
      <c r="AI58" s="114"/>
      <c r="AJ58" s="6">
        <f>COUNTIF(U58:AI58,"+")</f>
        <v>3</v>
      </c>
    </row>
    <row r="59" spans="1:36" ht="16.5">
      <c r="A59" s="115" t="str">
        <f>Команды!A58</f>
        <v>RU3201002</v>
      </c>
      <c r="B59" s="116" t="str">
        <f>Команды!B58</f>
        <v>Удача Плюс</v>
      </c>
      <c r="C59" s="116" t="str">
        <f>Команды!C58</f>
        <v>Брянск</v>
      </c>
      <c r="D59" s="6">
        <f>T59+AJ59</f>
        <v>8</v>
      </c>
      <c r="E59" s="114" t="s">
        <v>66</v>
      </c>
      <c r="F59" s="114"/>
      <c r="G59" s="114"/>
      <c r="H59" s="114"/>
      <c r="I59" s="114" t="s">
        <v>66</v>
      </c>
      <c r="J59" s="114"/>
      <c r="K59" s="114" t="s">
        <v>66</v>
      </c>
      <c r="L59" s="114"/>
      <c r="M59" s="114"/>
      <c r="N59" s="114"/>
      <c r="O59" s="114" t="s">
        <v>66</v>
      </c>
      <c r="P59" s="114"/>
      <c r="Q59" s="114" t="s">
        <v>66</v>
      </c>
      <c r="R59" s="114"/>
      <c r="S59" s="114"/>
      <c r="T59" s="6">
        <f>COUNTIF(E59:S59,"+")</f>
        <v>5</v>
      </c>
      <c r="U59" s="114"/>
      <c r="V59" s="114"/>
      <c r="W59" s="114" t="s">
        <v>66</v>
      </c>
      <c r="X59" s="114"/>
      <c r="Y59" s="114" t="s">
        <v>66</v>
      </c>
      <c r="Z59" s="114"/>
      <c r="AA59" s="114"/>
      <c r="AB59" s="114"/>
      <c r="AC59" s="114"/>
      <c r="AD59" s="114"/>
      <c r="AE59" s="114"/>
      <c r="AF59" s="114"/>
      <c r="AG59" s="114"/>
      <c r="AH59" s="114"/>
      <c r="AI59" s="114" t="s">
        <v>66</v>
      </c>
      <c r="AJ59" s="6">
        <f>COUNTIF(U59:AI59,"+")</f>
        <v>3</v>
      </c>
    </row>
    <row r="60" spans="1:36" ht="16.5">
      <c r="A60" s="115" t="str">
        <f>Команды!A59</f>
        <v>RU3201003</v>
      </c>
      <c r="B60" s="116" t="str">
        <f>Команды!B59</f>
        <v>T.E.S.L.A.</v>
      </c>
      <c r="C60" s="116" t="str">
        <f>Команды!C59</f>
        <v>Брянск</v>
      </c>
      <c r="D60" s="6">
        <f>T60+AJ60</f>
        <v>8</v>
      </c>
      <c r="E60" s="114"/>
      <c r="F60" s="114"/>
      <c r="G60" s="114" t="s">
        <v>66</v>
      </c>
      <c r="H60" s="114"/>
      <c r="I60" s="114" t="s">
        <v>66</v>
      </c>
      <c r="J60" s="114"/>
      <c r="K60" s="114" t="s">
        <v>66</v>
      </c>
      <c r="L60" s="114"/>
      <c r="M60" s="114" t="s">
        <v>66</v>
      </c>
      <c r="N60" s="114"/>
      <c r="O60" s="114"/>
      <c r="P60" s="114"/>
      <c r="Q60" s="114" t="s">
        <v>66</v>
      </c>
      <c r="R60" s="114"/>
      <c r="S60" s="114" t="s">
        <v>66</v>
      </c>
      <c r="T60" s="6">
        <f>COUNTIF(E60:S60,"+")</f>
        <v>6</v>
      </c>
      <c r="U60" s="114"/>
      <c r="V60" s="114"/>
      <c r="W60" s="114" t="s">
        <v>66</v>
      </c>
      <c r="X60" s="114"/>
      <c r="Y60" s="114"/>
      <c r="Z60" s="114" t="s">
        <v>66</v>
      </c>
      <c r="AA60" s="114"/>
      <c r="AB60" s="114"/>
      <c r="AC60" s="114"/>
      <c r="AD60" s="114"/>
      <c r="AE60" s="114"/>
      <c r="AF60" s="114"/>
      <c r="AG60" s="114"/>
      <c r="AH60" s="114"/>
      <c r="AI60" s="114"/>
      <c r="AJ60" s="6">
        <f>COUNTIF(U60:AI60,"+")</f>
        <v>2</v>
      </c>
    </row>
    <row r="61" spans="1:36" ht="16.5">
      <c r="A61" s="115" t="str">
        <f>Команды!A60</f>
        <v>RU3201004</v>
      </c>
      <c r="B61" s="117" t="str">
        <f>Команды!B60</f>
        <v>Пиксели</v>
      </c>
      <c r="C61" s="116" t="str">
        <f>Команды!C60</f>
        <v>Брянск</v>
      </c>
      <c r="D61" s="6">
        <f>T61+AJ61</f>
        <v>1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6">
        <f>COUNTIF(E61:S61,"+")</f>
        <v>0</v>
      </c>
      <c r="U61" s="114"/>
      <c r="V61" s="114"/>
      <c r="W61" s="114"/>
      <c r="X61" s="114"/>
      <c r="Y61" s="114"/>
      <c r="Z61" s="114" t="s">
        <v>66</v>
      </c>
      <c r="AA61" s="114"/>
      <c r="AB61" s="114"/>
      <c r="AC61" s="114"/>
      <c r="AD61" s="114"/>
      <c r="AE61" s="114"/>
      <c r="AF61" s="114"/>
      <c r="AG61" s="114"/>
      <c r="AH61" s="114"/>
      <c r="AI61" s="114"/>
      <c r="AJ61" s="6">
        <f>COUNTIF(U61:AI61,"+")</f>
        <v>1</v>
      </c>
    </row>
    <row r="62" spans="1:36" ht="16.5">
      <c r="A62" s="115" t="str">
        <f>Команды!A61</f>
        <v>RU3201005</v>
      </c>
      <c r="B62" s="116" t="str">
        <f>Команды!B61</f>
        <v>Роден</v>
      </c>
      <c r="C62" s="116" t="str">
        <f>Команды!C61</f>
        <v>Брянск</v>
      </c>
      <c r="D62" s="6">
        <f>T62+AJ62</f>
        <v>11</v>
      </c>
      <c r="E62" s="114" t="s">
        <v>66</v>
      </c>
      <c r="F62" s="114"/>
      <c r="G62" s="114" t="s">
        <v>66</v>
      </c>
      <c r="H62" s="114"/>
      <c r="I62" s="114"/>
      <c r="J62" s="114"/>
      <c r="K62" s="114"/>
      <c r="L62" s="114" t="s">
        <v>66</v>
      </c>
      <c r="M62" s="114"/>
      <c r="N62" s="114"/>
      <c r="O62" s="114"/>
      <c r="P62" s="114" t="s">
        <v>66</v>
      </c>
      <c r="Q62" s="114" t="s">
        <v>66</v>
      </c>
      <c r="R62" s="114"/>
      <c r="S62" s="114"/>
      <c r="T62" s="6">
        <f>COUNTIF(E62:S62,"+")</f>
        <v>5</v>
      </c>
      <c r="U62" s="114"/>
      <c r="V62" s="114"/>
      <c r="W62" s="114"/>
      <c r="X62" s="114" t="s">
        <v>66</v>
      </c>
      <c r="Y62" s="114" t="s">
        <v>66</v>
      </c>
      <c r="Z62" s="114" t="s">
        <v>66</v>
      </c>
      <c r="AA62" s="114"/>
      <c r="AB62" s="114"/>
      <c r="AC62" s="114"/>
      <c r="AD62" s="114"/>
      <c r="AE62" s="114" t="s">
        <v>66</v>
      </c>
      <c r="AF62" s="114"/>
      <c r="AG62" s="114" t="s">
        <v>66</v>
      </c>
      <c r="AH62" s="114"/>
      <c r="AI62" s="114" t="s">
        <v>66</v>
      </c>
      <c r="AJ62" s="6">
        <f>COUNTIF(U62:AI62,"+")</f>
        <v>6</v>
      </c>
    </row>
    <row r="63" spans="1:36" ht="16.5">
      <c r="A63" s="118" t="str">
        <f>Команды!A62</f>
        <v>RU6202001</v>
      </c>
      <c r="B63" s="119" t="str">
        <f>Команды!B62</f>
        <v>Чебуреки</v>
      </c>
      <c r="C63" s="119" t="str">
        <f>Команды!C62</f>
        <v>Сасово</v>
      </c>
      <c r="D63" s="6">
        <f>T63+AJ63</f>
        <v>6</v>
      </c>
      <c r="E63" s="33"/>
      <c r="F63" s="33"/>
      <c r="G63" s="33" t="s">
        <v>66</v>
      </c>
      <c r="H63" s="33"/>
      <c r="I63" s="33"/>
      <c r="J63" s="33"/>
      <c r="K63" s="33"/>
      <c r="L63" s="33"/>
      <c r="M63" s="33"/>
      <c r="N63" s="33"/>
      <c r="O63" s="33"/>
      <c r="P63" s="33" t="s">
        <v>66</v>
      </c>
      <c r="Q63" s="33" t="s">
        <v>66</v>
      </c>
      <c r="R63" s="33"/>
      <c r="S63" s="33" t="s">
        <v>66</v>
      </c>
      <c r="T63" s="6">
        <f>COUNTIF(E63:S63,"+")</f>
        <v>4</v>
      </c>
      <c r="U63" s="33"/>
      <c r="V63" s="33"/>
      <c r="W63" s="33"/>
      <c r="X63" s="33" t="s">
        <v>66</v>
      </c>
      <c r="Y63" s="33"/>
      <c r="Z63" s="33" t="s">
        <v>66</v>
      </c>
      <c r="AA63" s="33"/>
      <c r="AB63" s="33"/>
      <c r="AC63" s="33"/>
      <c r="AD63" s="33"/>
      <c r="AE63" s="33"/>
      <c r="AF63" s="33"/>
      <c r="AG63" s="33"/>
      <c r="AH63" s="33"/>
      <c r="AI63" s="33"/>
      <c r="AJ63" s="6">
        <f>COUNTIF(U63:AI63,"+")</f>
        <v>2</v>
      </c>
    </row>
    <row r="64" spans="1:36" ht="16.5">
      <c r="A64" s="118" t="str">
        <f>Команды!A63</f>
        <v>RU6202002</v>
      </c>
      <c r="B64" s="119" t="str">
        <f>Команды!B63</f>
        <v>Оптимисты</v>
      </c>
      <c r="C64" s="119" t="str">
        <f>Команды!C63</f>
        <v>Кустарёвка</v>
      </c>
      <c r="D64" s="6">
        <f>T64+AJ64</f>
        <v>2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6">
        <f>COUNTIF(E64:S64,"+")</f>
        <v>0</v>
      </c>
      <c r="U64" s="33"/>
      <c r="V64" s="33"/>
      <c r="W64" s="33" t="s">
        <v>66</v>
      </c>
      <c r="X64" s="33"/>
      <c r="Y64" s="33" t="s">
        <v>66</v>
      </c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6">
        <f>COUNTIF(U64:AI64,"+")</f>
        <v>2</v>
      </c>
    </row>
    <row r="65" spans="1:36" ht="16.5">
      <c r="A65" s="120" t="str">
        <f>Команды!A64</f>
        <v>RU6001001</v>
      </c>
      <c r="B65" s="121" t="str">
        <f>Команды!B64</f>
        <v>Наследники Великой Империи</v>
      </c>
      <c r="C65" s="121" t="str">
        <f>Команды!C64</f>
        <v>Великие Луки</v>
      </c>
      <c r="D65" s="6">
        <f>T65+AJ65</f>
        <v>7</v>
      </c>
      <c r="E65" s="33"/>
      <c r="F65" s="33" t="s">
        <v>66</v>
      </c>
      <c r="G65" s="33"/>
      <c r="H65" s="33"/>
      <c r="I65" s="33" t="s">
        <v>66</v>
      </c>
      <c r="J65" s="33"/>
      <c r="K65" s="33" t="s">
        <v>66</v>
      </c>
      <c r="L65" s="33"/>
      <c r="M65" s="33"/>
      <c r="N65" s="33"/>
      <c r="O65" s="33"/>
      <c r="P65" s="33"/>
      <c r="Q65" s="33" t="s">
        <v>66</v>
      </c>
      <c r="R65" s="33" t="s">
        <v>66</v>
      </c>
      <c r="S65" s="33"/>
      <c r="T65" s="6">
        <f>COUNTIF(E65:S65,"+")</f>
        <v>5</v>
      </c>
      <c r="U65" s="33"/>
      <c r="V65" s="33"/>
      <c r="W65" s="33" t="s">
        <v>66</v>
      </c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 t="s">
        <v>66</v>
      </c>
      <c r="AI65" s="33"/>
      <c r="AJ65" s="6">
        <f>COUNTIF(U65:AI65,"+")</f>
        <v>2</v>
      </c>
    </row>
    <row r="66" spans="1:36" ht="16.5">
      <c r="A66" s="120" t="str">
        <f>Команды!A65</f>
        <v>RU6001002</v>
      </c>
      <c r="B66" s="121" t="str">
        <f>Команды!B65</f>
        <v>Победители по жизни</v>
      </c>
      <c r="C66" s="121" t="str">
        <f>Команды!C65</f>
        <v>Великие Луки</v>
      </c>
      <c r="D66" s="6">
        <f>T66+AJ66</f>
        <v>3</v>
      </c>
      <c r="E66" s="33"/>
      <c r="F66" s="33" t="s">
        <v>66</v>
      </c>
      <c r="G66" s="33"/>
      <c r="H66" s="33"/>
      <c r="I66" s="33"/>
      <c r="J66" s="33"/>
      <c r="K66" s="33"/>
      <c r="L66" s="33"/>
      <c r="M66" s="33" t="s">
        <v>66</v>
      </c>
      <c r="N66" s="33"/>
      <c r="O66" s="33"/>
      <c r="P66" s="33"/>
      <c r="Q66" s="33"/>
      <c r="R66" s="33"/>
      <c r="S66" s="33"/>
      <c r="T66" s="6">
        <f>COUNTIF(E66:S66,"+")</f>
        <v>2</v>
      </c>
      <c r="U66" s="33"/>
      <c r="V66" s="33"/>
      <c r="W66" s="33" t="s">
        <v>66</v>
      </c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6">
        <f>COUNTIF(U66:AI66,"+")</f>
        <v>1</v>
      </c>
    </row>
    <row r="67" spans="1:36" ht="16.5">
      <c r="A67" s="120" t="str">
        <f>Команды!A66</f>
        <v>RU6001003</v>
      </c>
      <c r="B67" s="121" t="str">
        <f>Команды!B66</f>
        <v>Пингвины</v>
      </c>
      <c r="C67" s="121" t="str">
        <f>Команды!C66</f>
        <v>Великие Луки</v>
      </c>
      <c r="D67" s="6">
        <f>T67+AJ67</f>
        <v>7</v>
      </c>
      <c r="E67" s="33"/>
      <c r="F67" s="33" t="s">
        <v>66</v>
      </c>
      <c r="G67" s="33" t="s">
        <v>66</v>
      </c>
      <c r="H67" s="33"/>
      <c r="I67" s="33"/>
      <c r="J67" s="33"/>
      <c r="K67" s="33" t="s">
        <v>66</v>
      </c>
      <c r="L67" s="33"/>
      <c r="M67" s="33"/>
      <c r="N67" s="33"/>
      <c r="O67" s="33"/>
      <c r="P67" s="33"/>
      <c r="Q67" s="33" t="s">
        <v>66</v>
      </c>
      <c r="R67" s="33" t="s">
        <v>66</v>
      </c>
      <c r="S67" s="33"/>
      <c r="T67" s="6">
        <f>COUNTIF(E67:S67,"+")</f>
        <v>5</v>
      </c>
      <c r="U67" s="33" t="s">
        <v>66</v>
      </c>
      <c r="V67" s="33"/>
      <c r="W67" s="33" t="s">
        <v>66</v>
      </c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6">
        <f>COUNTIF(U67:AI67,"+")</f>
        <v>2</v>
      </c>
    </row>
    <row r="68" spans="1:36" ht="16.5">
      <c r="A68" s="120" t="str">
        <f>Команды!A67</f>
        <v>RU6001004</v>
      </c>
      <c r="B68" s="122" t="str">
        <f>Команды!B67</f>
        <v>Летучий нидерландец</v>
      </c>
      <c r="C68" s="122" t="str">
        <f>Команды!C67</f>
        <v>Великие Луки</v>
      </c>
      <c r="D68" s="6">
        <f>T68+AJ68</f>
        <v>12</v>
      </c>
      <c r="E68" s="33"/>
      <c r="F68" s="33" t="s">
        <v>66</v>
      </c>
      <c r="G68" s="33"/>
      <c r="H68" s="33"/>
      <c r="I68" s="33" t="s">
        <v>66</v>
      </c>
      <c r="J68" s="33" t="s">
        <v>66</v>
      </c>
      <c r="K68" s="33"/>
      <c r="L68" s="33" t="s">
        <v>66</v>
      </c>
      <c r="M68" s="33"/>
      <c r="N68" s="33" t="s">
        <v>66</v>
      </c>
      <c r="O68" s="33"/>
      <c r="P68" s="33" t="s">
        <v>66</v>
      </c>
      <c r="Q68" s="33" t="s">
        <v>66</v>
      </c>
      <c r="R68" s="33" t="s">
        <v>66</v>
      </c>
      <c r="S68" s="33" t="s">
        <v>66</v>
      </c>
      <c r="T68" s="6">
        <f>COUNTIF(E68:S68,"+")</f>
        <v>9</v>
      </c>
      <c r="U68" s="33"/>
      <c r="V68" s="33"/>
      <c r="W68" s="33" t="s">
        <v>66</v>
      </c>
      <c r="X68" s="33" t="s">
        <v>66</v>
      </c>
      <c r="Y68" s="33" t="s">
        <v>66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6">
        <f>COUNTIF(U68:AI68,"+")</f>
        <v>3</v>
      </c>
    </row>
    <row r="69" spans="1:36" ht="16.5">
      <c r="A69" s="120" t="str">
        <f>Команды!A68</f>
        <v>RU6001005</v>
      </c>
      <c r="B69" s="122" t="str">
        <f>Команды!B68</f>
        <v>Аристократы</v>
      </c>
      <c r="C69" s="122" t="str">
        <f>Команды!C68</f>
        <v>Великие Луки</v>
      </c>
      <c r="D69" s="6">
        <f>T69+AJ69</f>
        <v>6</v>
      </c>
      <c r="E69" s="33"/>
      <c r="F69" s="33" t="s">
        <v>66</v>
      </c>
      <c r="G69" s="33"/>
      <c r="H69" s="33"/>
      <c r="I69" s="33" t="s">
        <v>66</v>
      </c>
      <c r="J69" s="33"/>
      <c r="K69" s="33" t="s">
        <v>66</v>
      </c>
      <c r="L69" s="33"/>
      <c r="M69" s="33" t="s">
        <v>66</v>
      </c>
      <c r="N69" s="33"/>
      <c r="O69" s="33"/>
      <c r="P69" s="33"/>
      <c r="Q69" s="33" t="s">
        <v>66</v>
      </c>
      <c r="R69" s="33"/>
      <c r="S69" s="33"/>
      <c r="T69" s="6">
        <f>COUNTIF(E69:S69,"+")</f>
        <v>5</v>
      </c>
      <c r="U69" s="33"/>
      <c r="V69" s="33"/>
      <c r="W69" s="33" t="s">
        <v>66</v>
      </c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6">
        <f>COUNTIF(U69:AI69,"+")</f>
        <v>1</v>
      </c>
    </row>
    <row r="70" spans="1:36" ht="16.5">
      <c r="A70" s="120" t="str">
        <f>Команды!A69</f>
        <v>RU6001007</v>
      </c>
      <c r="B70" s="122" t="str">
        <f>Команды!B69</f>
        <v>220 вольт</v>
      </c>
      <c r="C70" s="122" t="str">
        <f>Команды!C69</f>
        <v>Великие Луки</v>
      </c>
      <c r="D70" s="6">
        <f>T70+AJ70</f>
        <v>6</v>
      </c>
      <c r="E70" s="33" t="s">
        <v>66</v>
      </c>
      <c r="F70" s="33"/>
      <c r="G70" s="33"/>
      <c r="H70" s="33"/>
      <c r="I70" s="33"/>
      <c r="J70" s="33"/>
      <c r="K70" s="33"/>
      <c r="L70" s="33"/>
      <c r="M70" s="33" t="s">
        <v>66</v>
      </c>
      <c r="N70" s="33"/>
      <c r="O70" s="33"/>
      <c r="P70" s="33"/>
      <c r="Q70" s="33" t="s">
        <v>66</v>
      </c>
      <c r="R70" s="33" t="s">
        <v>66</v>
      </c>
      <c r="S70" s="33"/>
      <c r="T70" s="6">
        <f>COUNTIF(E70:S70,"+")</f>
        <v>4</v>
      </c>
      <c r="U70" s="33"/>
      <c r="V70" s="33"/>
      <c r="W70" s="33" t="s">
        <v>66</v>
      </c>
      <c r="X70" s="33"/>
      <c r="Y70" s="33"/>
      <c r="Z70" s="33"/>
      <c r="AA70" s="33"/>
      <c r="AB70" s="33" t="s">
        <v>66</v>
      </c>
      <c r="AC70" s="33"/>
      <c r="AD70" s="33"/>
      <c r="AE70" s="33"/>
      <c r="AF70" s="33"/>
      <c r="AG70" s="33"/>
      <c r="AH70" s="33"/>
      <c r="AI70" s="33"/>
      <c r="AJ70" s="6">
        <f>COUNTIF(U70:AI70,"+")</f>
        <v>2</v>
      </c>
    </row>
    <row r="71" spans="1:36" ht="16.5">
      <c r="A71" s="123" t="str">
        <f>Команды!A70</f>
        <v>RU4801001</v>
      </c>
      <c r="B71" s="124" t="str">
        <f>Команды!B70</f>
        <v>Олимп</v>
      </c>
      <c r="C71" s="124" t="str">
        <f>Команды!C70</f>
        <v>Липецк</v>
      </c>
      <c r="D71" s="6">
        <f>T71+AJ71</f>
        <v>11</v>
      </c>
      <c r="E71" s="33" t="s">
        <v>66</v>
      </c>
      <c r="F71" s="33"/>
      <c r="G71" s="33" t="s">
        <v>66</v>
      </c>
      <c r="H71" s="33"/>
      <c r="I71" s="33" t="s">
        <v>66</v>
      </c>
      <c r="J71" s="33" t="s">
        <v>66</v>
      </c>
      <c r="K71" s="33"/>
      <c r="L71" s="33"/>
      <c r="M71" s="33"/>
      <c r="N71" s="33"/>
      <c r="O71" s="33"/>
      <c r="P71" s="33" t="s">
        <v>66</v>
      </c>
      <c r="Q71" s="33" t="s">
        <v>66</v>
      </c>
      <c r="R71" s="33" t="s">
        <v>66</v>
      </c>
      <c r="S71" s="33"/>
      <c r="T71" s="6">
        <f>COUNTIF(E71:S71,"+")</f>
        <v>7</v>
      </c>
      <c r="U71" s="33"/>
      <c r="V71" s="33"/>
      <c r="W71" s="33" t="s">
        <v>66</v>
      </c>
      <c r="X71" s="33"/>
      <c r="Y71" s="33" t="s">
        <v>66</v>
      </c>
      <c r="Z71" s="33" t="s">
        <v>66</v>
      </c>
      <c r="AA71" s="33"/>
      <c r="AB71" s="33"/>
      <c r="AC71" s="33"/>
      <c r="AD71" s="33"/>
      <c r="AE71" s="33"/>
      <c r="AF71" s="33"/>
      <c r="AG71" s="33" t="s">
        <v>66</v>
      </c>
      <c r="AH71" s="33"/>
      <c r="AI71" s="33"/>
      <c r="AJ71" s="6">
        <f>COUNTIF(U71:AI71,"+")</f>
        <v>4</v>
      </c>
    </row>
    <row r="72" spans="1:36" ht="16.5">
      <c r="A72" s="123" t="str">
        <f>Команды!A71</f>
        <v>RU4801002</v>
      </c>
      <c r="B72" s="124" t="str">
        <f>Команды!B71</f>
        <v>Космический ПервоЗверь</v>
      </c>
      <c r="C72" s="124" t="str">
        <f>Команды!C71</f>
        <v>Липецк</v>
      </c>
      <c r="D72" s="6">
        <f>T72+AJ72</f>
        <v>9</v>
      </c>
      <c r="E72" s="33"/>
      <c r="F72" s="33"/>
      <c r="G72" s="33"/>
      <c r="H72" s="33"/>
      <c r="I72" s="33" t="s">
        <v>66</v>
      </c>
      <c r="J72" s="33"/>
      <c r="K72" s="33"/>
      <c r="L72" s="33"/>
      <c r="M72" s="33"/>
      <c r="N72" s="33"/>
      <c r="O72" s="33" t="s">
        <v>66</v>
      </c>
      <c r="P72" s="33"/>
      <c r="Q72" s="33" t="s">
        <v>66</v>
      </c>
      <c r="R72" s="33"/>
      <c r="S72" s="33" t="s">
        <v>66</v>
      </c>
      <c r="T72" s="6">
        <f>COUNTIF(E72:S72,"+")</f>
        <v>4</v>
      </c>
      <c r="U72" s="33"/>
      <c r="V72" s="33" t="s">
        <v>66</v>
      </c>
      <c r="W72" s="33" t="s">
        <v>66</v>
      </c>
      <c r="X72" s="33" t="s">
        <v>66</v>
      </c>
      <c r="Y72" s="33"/>
      <c r="Z72" s="33" t="s">
        <v>66</v>
      </c>
      <c r="AA72" s="33"/>
      <c r="AB72" s="33"/>
      <c r="AC72" s="33"/>
      <c r="AD72" s="33"/>
      <c r="AE72" s="33" t="s">
        <v>66</v>
      </c>
      <c r="AF72" s="33"/>
      <c r="AG72" s="33"/>
      <c r="AH72" s="33"/>
      <c r="AI72" s="33"/>
      <c r="AJ72" s="6">
        <f>COUNTIF(U72:AI72,"+")</f>
        <v>5</v>
      </c>
    </row>
    <row r="73" spans="1:36" ht="16.5">
      <c r="A73" s="123" t="str">
        <f>Команды!A72</f>
        <v>RU4801003</v>
      </c>
      <c r="B73" s="124" t="str">
        <f>Команды!B72</f>
        <v>Искусственный интеллект</v>
      </c>
      <c r="C73" s="124" t="str">
        <f>Команды!C72</f>
        <v>Липецк</v>
      </c>
      <c r="D73" s="6">
        <f>T73+AJ73</f>
        <v>10</v>
      </c>
      <c r="E73" s="33" t="s">
        <v>66</v>
      </c>
      <c r="F73" s="33"/>
      <c r="G73" s="33" t="s">
        <v>66</v>
      </c>
      <c r="H73" s="33"/>
      <c r="I73" s="33" t="s">
        <v>66</v>
      </c>
      <c r="J73" s="33"/>
      <c r="K73" s="33" t="s">
        <v>66</v>
      </c>
      <c r="L73" s="33"/>
      <c r="M73" s="33"/>
      <c r="N73" s="33"/>
      <c r="O73" s="33"/>
      <c r="P73" s="33"/>
      <c r="Q73" s="33" t="s">
        <v>66</v>
      </c>
      <c r="R73" s="33" t="s">
        <v>66</v>
      </c>
      <c r="S73" s="33"/>
      <c r="T73" s="6">
        <f>COUNTIF(E73:S73,"+")</f>
        <v>6</v>
      </c>
      <c r="U73" s="33"/>
      <c r="V73" s="33" t="s">
        <v>66</v>
      </c>
      <c r="W73" s="33" t="s">
        <v>66</v>
      </c>
      <c r="X73" s="33"/>
      <c r="Y73" s="33"/>
      <c r="Z73" s="33" t="s">
        <v>66</v>
      </c>
      <c r="AA73" s="33"/>
      <c r="AB73" s="33"/>
      <c r="AC73" s="33"/>
      <c r="AD73" s="33"/>
      <c r="AE73" s="33" t="s">
        <v>66</v>
      </c>
      <c r="AF73" s="33"/>
      <c r="AG73" s="33"/>
      <c r="AH73" s="33"/>
      <c r="AI73" s="33"/>
      <c r="AJ73" s="6">
        <f>COUNTIF(U73:AI73,"+")</f>
        <v>4</v>
      </c>
    </row>
    <row r="74" spans="1:36" ht="16.5">
      <c r="A74" s="123" t="str">
        <f>Команды!A73</f>
        <v>RU4801004</v>
      </c>
      <c r="B74" s="124" t="str">
        <f>Команды!B73</f>
        <v>Шестое Чувство</v>
      </c>
      <c r="C74" s="124" t="str">
        <f>Команды!C73</f>
        <v>Липецк</v>
      </c>
      <c r="D74" s="6">
        <f>T74+AJ74</f>
        <v>6</v>
      </c>
      <c r="E74" s="33"/>
      <c r="F74" s="33"/>
      <c r="G74" s="33"/>
      <c r="H74" s="33"/>
      <c r="I74" s="33" t="s">
        <v>66</v>
      </c>
      <c r="J74" s="33"/>
      <c r="K74" s="33"/>
      <c r="L74" s="33"/>
      <c r="M74" s="33"/>
      <c r="N74" s="33"/>
      <c r="O74" s="33"/>
      <c r="P74" s="33" t="s">
        <v>66</v>
      </c>
      <c r="Q74" s="33" t="s">
        <v>66</v>
      </c>
      <c r="R74" s="33"/>
      <c r="S74" s="33"/>
      <c r="T74" s="6">
        <f>COUNTIF(E74:S74,"+")</f>
        <v>3</v>
      </c>
      <c r="U74" s="33"/>
      <c r="V74" s="33"/>
      <c r="W74" s="33" t="s">
        <v>66</v>
      </c>
      <c r="X74" s="33"/>
      <c r="Y74" s="33" t="s">
        <v>66</v>
      </c>
      <c r="Z74" s="33" t="s">
        <v>66</v>
      </c>
      <c r="AA74" s="33"/>
      <c r="AB74" s="33"/>
      <c r="AC74" s="33"/>
      <c r="AD74" s="33"/>
      <c r="AE74" s="33"/>
      <c r="AF74" s="33"/>
      <c r="AG74" s="33"/>
      <c r="AH74" s="33"/>
      <c r="AI74" s="33"/>
      <c r="AJ74" s="6">
        <f>COUNTIF(U74:AI74,"+")</f>
        <v>3</v>
      </c>
    </row>
    <row r="75" spans="1:36" ht="16.5">
      <c r="A75" s="123" t="str">
        <f>Команды!A74</f>
        <v>RU4801005</v>
      </c>
      <c r="B75" s="125" t="str">
        <f>Команды!B74</f>
        <v>Carpe Diem</v>
      </c>
      <c r="C75" s="125" t="str">
        <f>Команды!C74</f>
        <v>Липецк</v>
      </c>
      <c r="D75" s="6">
        <f>T75+AJ75</f>
        <v>8</v>
      </c>
      <c r="E75" s="33"/>
      <c r="F75" s="33"/>
      <c r="G75" s="33"/>
      <c r="H75" s="33"/>
      <c r="I75" s="33" t="s">
        <v>66</v>
      </c>
      <c r="J75" s="33"/>
      <c r="K75" s="33"/>
      <c r="L75" s="33" t="s">
        <v>66</v>
      </c>
      <c r="M75" s="33"/>
      <c r="N75" s="33"/>
      <c r="O75" s="33"/>
      <c r="P75" s="33" t="s">
        <v>66</v>
      </c>
      <c r="Q75" s="33" t="s">
        <v>66</v>
      </c>
      <c r="R75" s="33" t="s">
        <v>66</v>
      </c>
      <c r="S75" s="33" t="s">
        <v>66</v>
      </c>
      <c r="T75" s="6">
        <f>COUNTIF(E75:S75,"+")</f>
        <v>6</v>
      </c>
      <c r="U75" s="33"/>
      <c r="V75" s="33"/>
      <c r="W75" s="33" t="s">
        <v>66</v>
      </c>
      <c r="X75" s="33"/>
      <c r="Y75" s="33"/>
      <c r="Z75" s="33"/>
      <c r="AA75" s="33" t="s">
        <v>66</v>
      </c>
      <c r="AB75" s="33"/>
      <c r="AC75" s="33"/>
      <c r="AD75" s="33"/>
      <c r="AE75" s="33"/>
      <c r="AF75" s="33"/>
      <c r="AG75" s="33"/>
      <c r="AH75" s="33"/>
      <c r="AI75" s="33"/>
      <c r="AJ75" s="6">
        <f>COUNTIF(U75:AI75,"+")</f>
        <v>2</v>
      </c>
    </row>
    <row r="76" spans="1:36" ht="16.5">
      <c r="A76" s="123" t="str">
        <f>Команды!A75</f>
        <v>RU4801006</v>
      </c>
      <c r="B76" s="125" t="str">
        <f>Команды!B75</f>
        <v>Едiная Имперiя</v>
      </c>
      <c r="C76" s="125" t="str">
        <f>Команды!C75</f>
        <v>Липецк</v>
      </c>
      <c r="D76" s="6">
        <f>T76+AJ76</f>
        <v>6</v>
      </c>
      <c r="E76" s="33" t="s">
        <v>66</v>
      </c>
      <c r="F76" s="33"/>
      <c r="G76" s="33"/>
      <c r="H76" s="33"/>
      <c r="I76" s="33" t="s">
        <v>66</v>
      </c>
      <c r="J76" s="33"/>
      <c r="K76" s="33"/>
      <c r="L76" s="33"/>
      <c r="M76" s="33"/>
      <c r="N76" s="33"/>
      <c r="O76" s="33"/>
      <c r="P76" s="33"/>
      <c r="Q76" s="33" t="s">
        <v>66</v>
      </c>
      <c r="R76" s="33" t="s">
        <v>66</v>
      </c>
      <c r="S76" s="33"/>
      <c r="T76" s="6">
        <f>COUNTIF(E76:S76,"+")</f>
        <v>4</v>
      </c>
      <c r="U76" s="33"/>
      <c r="V76" s="33"/>
      <c r="W76" s="33"/>
      <c r="X76" s="33"/>
      <c r="Y76" s="33"/>
      <c r="Z76" s="33" t="s">
        <v>66</v>
      </c>
      <c r="AA76" s="33" t="s">
        <v>66</v>
      </c>
      <c r="AB76" s="33"/>
      <c r="AC76" s="33"/>
      <c r="AD76" s="33"/>
      <c r="AE76" s="33"/>
      <c r="AF76" s="33"/>
      <c r="AG76" s="33"/>
      <c r="AH76" s="33"/>
      <c r="AI76" s="33"/>
      <c r="AJ76" s="6">
        <f>COUNTIF(U76:AI76,"+")</f>
        <v>2</v>
      </c>
    </row>
    <row r="77" spans="1:36" ht="16.5">
      <c r="A77" s="123" t="str">
        <f>Команды!A76</f>
        <v>RU4801007</v>
      </c>
      <c r="B77" s="125" t="str">
        <f>Команды!B76</f>
        <v>Палеолитский Вопль</v>
      </c>
      <c r="C77" s="125" t="str">
        <f>Команды!C76</f>
        <v>Липецк</v>
      </c>
      <c r="D77" s="6">
        <f>T77+AJ77</f>
        <v>3</v>
      </c>
      <c r="E77" s="33"/>
      <c r="F77" s="33"/>
      <c r="G77" s="33" t="s">
        <v>66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6">
        <f>COUNTIF(E77:S77,"+")</f>
        <v>1</v>
      </c>
      <c r="U77" s="33"/>
      <c r="V77" s="33"/>
      <c r="W77" s="33" t="s">
        <v>66</v>
      </c>
      <c r="X77" s="33"/>
      <c r="Y77" s="33"/>
      <c r="Z77" s="33" t="s">
        <v>66</v>
      </c>
      <c r="AA77" s="33"/>
      <c r="AB77" s="33"/>
      <c r="AC77" s="33"/>
      <c r="AD77" s="33"/>
      <c r="AE77" s="33"/>
      <c r="AF77" s="33"/>
      <c r="AG77" s="33"/>
      <c r="AH77" s="33"/>
      <c r="AI77" s="33"/>
      <c r="AJ77" s="6">
        <f>COUNTIF(U77:AI77,"+")</f>
        <v>2</v>
      </c>
    </row>
    <row r="78" spans="1:36" ht="16.5">
      <c r="A78" s="123" t="str">
        <f>Команды!A77</f>
        <v>RU4801008</v>
      </c>
      <c r="B78" s="125" t="str">
        <f>Команды!B77</f>
        <v>Отряд Дамблдора</v>
      </c>
      <c r="C78" s="125" t="str">
        <f>Команды!C77</f>
        <v>Липецк</v>
      </c>
      <c r="D78" s="6">
        <f>T78+AJ78</f>
        <v>5</v>
      </c>
      <c r="E78" s="33"/>
      <c r="F78" s="33"/>
      <c r="G78" s="33"/>
      <c r="H78" s="33"/>
      <c r="I78" s="33"/>
      <c r="J78" s="33"/>
      <c r="K78" s="33" t="s">
        <v>66</v>
      </c>
      <c r="L78" s="33"/>
      <c r="M78" s="33"/>
      <c r="N78" s="33"/>
      <c r="O78" s="33"/>
      <c r="P78" s="33"/>
      <c r="Q78" s="33" t="s">
        <v>66</v>
      </c>
      <c r="R78" s="33"/>
      <c r="S78" s="33" t="s">
        <v>66</v>
      </c>
      <c r="T78" s="6">
        <f>COUNTIF(E78:S78,"+")</f>
        <v>3</v>
      </c>
      <c r="U78" s="33"/>
      <c r="V78" s="33"/>
      <c r="W78" s="33" t="s">
        <v>66</v>
      </c>
      <c r="X78" s="33"/>
      <c r="Y78" s="33"/>
      <c r="Z78" s="33" t="s">
        <v>66</v>
      </c>
      <c r="AA78" s="33"/>
      <c r="AB78" s="33"/>
      <c r="AC78" s="33"/>
      <c r="AD78" s="33"/>
      <c r="AE78" s="33"/>
      <c r="AF78" s="33"/>
      <c r="AG78" s="33"/>
      <c r="AH78" s="33"/>
      <c r="AI78" s="33"/>
      <c r="AJ78" s="6">
        <f>COUNTIF(U78:AI78,"+")</f>
        <v>2</v>
      </c>
    </row>
    <row r="79" spans="1:36" ht="16.5">
      <c r="A79" s="123" t="str">
        <f>Команды!A78</f>
        <v>RU4801009</v>
      </c>
      <c r="B79" s="125" t="str">
        <f>Команды!B78</f>
        <v>Как ПойДет</v>
      </c>
      <c r="C79" s="125" t="str">
        <f>Команды!C78</f>
        <v>Липецк</v>
      </c>
      <c r="D79" s="6">
        <f>T79+AJ79</f>
        <v>5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 t="s">
        <v>66</v>
      </c>
      <c r="Q79" s="33" t="s">
        <v>66</v>
      </c>
      <c r="R79" s="33"/>
      <c r="S79" s="33" t="s">
        <v>66</v>
      </c>
      <c r="T79" s="6">
        <f>COUNTIF(E79:S79,"+")</f>
        <v>3</v>
      </c>
      <c r="U79" s="33"/>
      <c r="V79" s="33"/>
      <c r="W79" s="33"/>
      <c r="X79" s="33" t="s">
        <v>66</v>
      </c>
      <c r="Y79" s="33"/>
      <c r="Z79" s="33" t="s">
        <v>66</v>
      </c>
      <c r="AA79" s="33"/>
      <c r="AB79" s="33"/>
      <c r="AC79" s="33"/>
      <c r="AD79" s="33"/>
      <c r="AE79" s="33"/>
      <c r="AF79" s="33"/>
      <c r="AG79" s="33"/>
      <c r="AH79" s="33"/>
      <c r="AI79" s="33"/>
      <c r="AJ79" s="6">
        <f>COUNTIF(U79:AI79,"+")</f>
        <v>2</v>
      </c>
    </row>
    <row r="80" spans="1:36" ht="16.5">
      <c r="A80" s="123" t="str">
        <f>Команды!A79</f>
        <v>RU4801010</v>
      </c>
      <c r="B80" s="125" t="str">
        <f>Команды!B79</f>
        <v>МОЗГ</v>
      </c>
      <c r="C80" s="125" t="str">
        <f>Команды!C79</f>
        <v>Липецк</v>
      </c>
      <c r="D80" s="6">
        <f>T80+AJ80</f>
        <v>3</v>
      </c>
      <c r="E80" s="33"/>
      <c r="F80" s="33"/>
      <c r="G80" s="33" t="s">
        <v>66</v>
      </c>
      <c r="H80" s="33"/>
      <c r="I80" s="33"/>
      <c r="J80" s="33"/>
      <c r="K80" s="33"/>
      <c r="L80" s="33"/>
      <c r="M80" s="33"/>
      <c r="N80" s="33"/>
      <c r="O80" s="33"/>
      <c r="P80" s="33"/>
      <c r="Q80" s="33" t="s">
        <v>66</v>
      </c>
      <c r="R80" s="33"/>
      <c r="S80" s="33"/>
      <c r="T80" s="6">
        <f>COUNTIF(E80:S80,"+")</f>
        <v>2</v>
      </c>
      <c r="U80" s="33"/>
      <c r="V80" s="33"/>
      <c r="W80" s="33" t="s">
        <v>66</v>
      </c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6">
        <f>COUNTIF(U80:AI80,"+")</f>
        <v>1</v>
      </c>
    </row>
    <row r="81" spans="1:36" ht="16.5">
      <c r="A81" s="123" t="str">
        <f>Команды!A80</f>
        <v>RU4801011</v>
      </c>
      <c r="B81" s="125" t="str">
        <f>Команды!B80</f>
        <v>Барремский Ярус</v>
      </c>
      <c r="C81" s="125" t="str">
        <f>Команды!C80</f>
        <v>Липецк</v>
      </c>
      <c r="D81" s="6">
        <f>T81+AJ81</f>
        <v>7</v>
      </c>
      <c r="E81" s="33" t="s">
        <v>66</v>
      </c>
      <c r="F81" s="33"/>
      <c r="G81" s="33" t="s">
        <v>66</v>
      </c>
      <c r="H81" s="33"/>
      <c r="I81" s="33"/>
      <c r="J81" s="33"/>
      <c r="K81" s="33"/>
      <c r="L81" s="33"/>
      <c r="M81" s="33"/>
      <c r="N81" s="33"/>
      <c r="O81" s="33"/>
      <c r="P81" s="33" t="s">
        <v>66</v>
      </c>
      <c r="Q81" s="33" t="s">
        <v>66</v>
      </c>
      <c r="R81" s="33" t="s">
        <v>66</v>
      </c>
      <c r="S81" s="33"/>
      <c r="T81" s="6">
        <f>COUNTIF(E81:S81,"+")</f>
        <v>5</v>
      </c>
      <c r="U81" s="33"/>
      <c r="V81" s="33"/>
      <c r="W81" s="33" t="s">
        <v>66</v>
      </c>
      <c r="X81" s="33"/>
      <c r="Y81" s="33"/>
      <c r="Z81" s="33" t="s">
        <v>66</v>
      </c>
      <c r="AA81" s="33"/>
      <c r="AB81" s="33"/>
      <c r="AC81" s="33"/>
      <c r="AD81" s="33"/>
      <c r="AE81" s="33"/>
      <c r="AF81" s="33"/>
      <c r="AG81" s="33"/>
      <c r="AH81" s="33"/>
      <c r="AI81" s="33"/>
      <c r="AJ81" s="6">
        <f>COUNTIF(U81:AI81,"+")</f>
        <v>2</v>
      </c>
    </row>
    <row r="82" spans="1:36" ht="16.5">
      <c r="A82" s="123" t="str">
        <f>Команды!A81</f>
        <v>RU4801012</v>
      </c>
      <c r="B82" s="125" t="str">
        <f>Команды!B81</f>
        <v>5 + 1</v>
      </c>
      <c r="C82" s="125" t="str">
        <f>Команды!C81</f>
        <v>Липецк</v>
      </c>
      <c r="D82" s="6">
        <f>T82+AJ82</f>
        <v>5</v>
      </c>
      <c r="E82" s="33"/>
      <c r="F82" s="33" t="s">
        <v>66</v>
      </c>
      <c r="G82" s="33"/>
      <c r="H82" s="33"/>
      <c r="I82" s="33"/>
      <c r="J82" s="33"/>
      <c r="K82" s="33"/>
      <c r="L82" s="33"/>
      <c r="M82" s="33"/>
      <c r="N82" s="33"/>
      <c r="O82" s="33"/>
      <c r="P82" s="33" t="s">
        <v>66</v>
      </c>
      <c r="Q82" s="33" t="s">
        <v>66</v>
      </c>
      <c r="R82" s="33" t="s">
        <v>66</v>
      </c>
      <c r="S82" s="33"/>
      <c r="T82" s="6">
        <f>COUNTIF(E82:S82,"+")</f>
        <v>4</v>
      </c>
      <c r="U82" s="33"/>
      <c r="V82" s="33"/>
      <c r="W82" s="33" t="s">
        <v>66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6">
        <f>COUNTIF(U82:AI82,"+")</f>
        <v>1</v>
      </c>
    </row>
    <row r="83" spans="1:36" ht="16.5">
      <c r="A83" s="126" t="str">
        <f>Команды!A82</f>
        <v>RU5901001</v>
      </c>
      <c r="B83" s="127" t="str">
        <f>Команды!B82</f>
        <v>Шпроты Шредингера</v>
      </c>
      <c r="C83" s="127" t="str">
        <f>Команды!C82</f>
        <v>Пермь</v>
      </c>
      <c r="D83" s="6">
        <f>T83+AJ83</f>
        <v>6</v>
      </c>
      <c r="E83" s="33" t="s">
        <v>66</v>
      </c>
      <c r="F83" s="33"/>
      <c r="G83" s="33" t="s">
        <v>66</v>
      </c>
      <c r="H83" s="33"/>
      <c r="I83" s="33"/>
      <c r="J83" s="33" t="s">
        <v>66</v>
      </c>
      <c r="K83" s="33"/>
      <c r="L83" s="33"/>
      <c r="M83" s="33"/>
      <c r="N83" s="33"/>
      <c r="O83" s="33"/>
      <c r="P83" s="33"/>
      <c r="Q83" s="33" t="s">
        <v>66</v>
      </c>
      <c r="R83" s="33" t="s">
        <v>66</v>
      </c>
      <c r="S83" s="33"/>
      <c r="T83" s="6">
        <f>COUNTIF(E83:S83,"+")</f>
        <v>5</v>
      </c>
      <c r="U83" s="33"/>
      <c r="V83" s="33"/>
      <c r="W83" s="33" t="s">
        <v>66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6">
        <f>COUNTIF(U83:AI83,"+")</f>
        <v>1</v>
      </c>
    </row>
    <row r="84" spans="1:36" ht="16.5">
      <c r="A84" s="126" t="str">
        <f>Команды!A83</f>
        <v>RU5901002</v>
      </c>
      <c r="B84" s="127" t="str">
        <f>Команды!B83</f>
        <v>Котики против печальки</v>
      </c>
      <c r="C84" s="127" t="str">
        <f>Команды!C83</f>
        <v>Пермь</v>
      </c>
      <c r="D84" s="6">
        <f>T84+AJ84</f>
        <v>11</v>
      </c>
      <c r="E84" s="33" t="s">
        <v>66</v>
      </c>
      <c r="F84" s="33"/>
      <c r="G84" s="33" t="s">
        <v>66</v>
      </c>
      <c r="H84" s="33"/>
      <c r="I84" s="33" t="s">
        <v>66</v>
      </c>
      <c r="J84" s="33" t="s">
        <v>66</v>
      </c>
      <c r="K84" s="33"/>
      <c r="L84" s="33"/>
      <c r="M84" s="33" t="s">
        <v>66</v>
      </c>
      <c r="N84" s="33"/>
      <c r="O84" s="33"/>
      <c r="P84" s="33" t="s">
        <v>66</v>
      </c>
      <c r="Q84" s="33" t="s">
        <v>66</v>
      </c>
      <c r="R84" s="33" t="s">
        <v>66</v>
      </c>
      <c r="S84" s="33" t="s">
        <v>66</v>
      </c>
      <c r="T84" s="6">
        <f>COUNTIF(E84:S84,"+")</f>
        <v>9</v>
      </c>
      <c r="U84" s="33"/>
      <c r="V84" s="33"/>
      <c r="W84" s="33" t="s">
        <v>66</v>
      </c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 t="s">
        <v>66</v>
      </c>
      <c r="AI84" s="33"/>
      <c r="AJ84" s="6">
        <f>COUNTIF(U84:AI84,"+")</f>
        <v>2</v>
      </c>
    </row>
    <row r="85" spans="1:36" ht="16.5">
      <c r="A85" s="93" t="str">
        <f>Команды!A84</f>
        <v>RU8601001</v>
      </c>
      <c r="B85" s="94" t="str">
        <f>Команды!B84</f>
        <v>Эрудиты</v>
      </c>
      <c r="C85" s="94" t="str">
        <f>Команды!C84</f>
        <v>Ханты-Мансийск</v>
      </c>
      <c r="D85" s="6">
        <f>T85+AJ85</f>
        <v>8</v>
      </c>
      <c r="E85" s="33" t="s">
        <v>66</v>
      </c>
      <c r="F85" s="33"/>
      <c r="G85" s="33" t="s">
        <v>66</v>
      </c>
      <c r="H85" s="33"/>
      <c r="I85" s="33" t="s">
        <v>66</v>
      </c>
      <c r="J85" s="33"/>
      <c r="K85" s="33"/>
      <c r="L85" s="33"/>
      <c r="M85" s="33"/>
      <c r="N85" s="33"/>
      <c r="O85" s="33"/>
      <c r="P85" s="33"/>
      <c r="Q85" s="33" t="s">
        <v>66</v>
      </c>
      <c r="R85" s="33" t="s">
        <v>66</v>
      </c>
      <c r="S85" s="33"/>
      <c r="T85" s="6">
        <f>COUNTIF(E85:S85,"+")</f>
        <v>5</v>
      </c>
      <c r="U85" s="33"/>
      <c r="V85" s="33" t="s">
        <v>66</v>
      </c>
      <c r="W85" s="33" t="s">
        <v>66</v>
      </c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 t="s">
        <v>66</v>
      </c>
      <c r="AJ85" s="6">
        <f>COUNTIF(U85:AI85,"+")</f>
        <v>3</v>
      </c>
    </row>
    <row r="86" spans="1:36" ht="16.5">
      <c r="A86" s="93" t="str">
        <f>Команды!A85</f>
        <v>RU8601002</v>
      </c>
      <c r="B86" s="94" t="str">
        <f>Команды!B85</f>
        <v>Маркеры</v>
      </c>
      <c r="C86" s="94" t="str">
        <f>Команды!C85</f>
        <v>Ханты-Мансийск</v>
      </c>
      <c r="D86" s="6">
        <f>T86+AJ86</f>
        <v>5</v>
      </c>
      <c r="E86" s="33" t="s">
        <v>66</v>
      </c>
      <c r="F86" s="33"/>
      <c r="G86" s="33" t="s">
        <v>66</v>
      </c>
      <c r="H86" s="33"/>
      <c r="I86" s="33"/>
      <c r="J86" s="33"/>
      <c r="K86" s="33"/>
      <c r="L86" s="33"/>
      <c r="M86" s="33"/>
      <c r="N86" s="33"/>
      <c r="O86" s="33"/>
      <c r="P86" s="33" t="s">
        <v>66</v>
      </c>
      <c r="Q86" s="33" t="s">
        <v>66</v>
      </c>
      <c r="R86" s="33"/>
      <c r="S86" s="33"/>
      <c r="T86" s="6">
        <f>COUNTIF(E86:S86,"+")</f>
        <v>4</v>
      </c>
      <c r="U86" s="33"/>
      <c r="V86" s="33"/>
      <c r="W86" s="33" t="s">
        <v>66</v>
      </c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6">
        <f>COUNTIF(U86:AI86,"+")</f>
        <v>1</v>
      </c>
    </row>
    <row r="87" spans="1:36" ht="16.5">
      <c r="A87" s="93" t="str">
        <f>Команды!A86</f>
        <v>RU8601003</v>
      </c>
      <c r="B87" s="94" t="str">
        <f>Команды!B86</f>
        <v>Как? С кем? И почему?</v>
      </c>
      <c r="C87" s="94" t="str">
        <f>Команды!C86</f>
        <v>Ханты-Мансийск</v>
      </c>
      <c r="D87" s="6">
        <f>T87+AJ87</f>
        <v>6</v>
      </c>
      <c r="E87" s="33"/>
      <c r="F87" s="33"/>
      <c r="G87" s="33" t="s">
        <v>66</v>
      </c>
      <c r="H87" s="33"/>
      <c r="I87" s="33"/>
      <c r="J87" s="33"/>
      <c r="K87" s="33"/>
      <c r="L87" s="33"/>
      <c r="M87" s="33"/>
      <c r="N87" s="33"/>
      <c r="O87" s="33"/>
      <c r="P87" s="33"/>
      <c r="Q87" s="33" t="s">
        <v>66</v>
      </c>
      <c r="R87" s="33" t="s">
        <v>66</v>
      </c>
      <c r="S87" s="33" t="s">
        <v>66</v>
      </c>
      <c r="T87" s="6">
        <f>COUNTIF(E87:S87,"+")</f>
        <v>4</v>
      </c>
      <c r="U87" s="33"/>
      <c r="V87" s="33"/>
      <c r="W87" s="33" t="s">
        <v>66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 t="s">
        <v>66</v>
      </c>
      <c r="AI87" s="33"/>
      <c r="AJ87" s="6">
        <f>COUNTIF(U87:AI87,"+")</f>
        <v>2</v>
      </c>
    </row>
    <row r="88" spans="1:36" ht="16.5">
      <c r="A88" s="93" t="str">
        <f>Команды!A87</f>
        <v>RU8601004</v>
      </c>
      <c r="B88" s="94" t="str">
        <f>Команды!B87</f>
        <v>Загон Кука</v>
      </c>
      <c r="C88" s="94" t="str">
        <f>Команды!C87</f>
        <v>Ханты-Мансийск</v>
      </c>
      <c r="D88" s="6">
        <f>T88+AJ88</f>
        <v>8</v>
      </c>
      <c r="E88" s="33" t="s">
        <v>66</v>
      </c>
      <c r="F88" s="33"/>
      <c r="G88" s="33" t="s">
        <v>66</v>
      </c>
      <c r="H88" s="33"/>
      <c r="I88" s="33" t="s">
        <v>66</v>
      </c>
      <c r="J88" s="33"/>
      <c r="K88" s="33"/>
      <c r="L88" s="33"/>
      <c r="M88" s="33"/>
      <c r="N88" s="33"/>
      <c r="O88" s="33"/>
      <c r="P88" s="33" t="s">
        <v>66</v>
      </c>
      <c r="Q88" s="33" t="s">
        <v>66</v>
      </c>
      <c r="R88" s="33" t="s">
        <v>66</v>
      </c>
      <c r="S88" s="33"/>
      <c r="T88" s="6">
        <f>COUNTIF(E88:S88,"+")</f>
        <v>6</v>
      </c>
      <c r="U88" s="33"/>
      <c r="V88" s="33"/>
      <c r="W88" s="33" t="s">
        <v>66</v>
      </c>
      <c r="X88" s="33" t="s">
        <v>66</v>
      </c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6">
        <f>COUNTIF(U88:AI88,"+")</f>
        <v>2</v>
      </c>
    </row>
    <row r="89" spans="1:36" ht="16.5">
      <c r="A89" s="128" t="str">
        <f>Команды!A88</f>
        <v>RU7201001</v>
      </c>
      <c r="B89" s="129" t="str">
        <f>Команды!B88</f>
        <v>Анатомия разума</v>
      </c>
      <c r="C89" s="129" t="str">
        <f>Команды!C88</f>
        <v>Тюмень</v>
      </c>
      <c r="D89" s="6">
        <f>T89+AJ89</f>
        <v>4</v>
      </c>
      <c r="E89" s="33" t="s">
        <v>66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 t="s">
        <v>66</v>
      </c>
      <c r="R89" s="33"/>
      <c r="S89" s="33"/>
      <c r="T89" s="6">
        <f>COUNTIF(E89:S89,"+")</f>
        <v>2</v>
      </c>
      <c r="U89" s="33"/>
      <c r="V89" s="33"/>
      <c r="W89" s="33" t="s">
        <v>66</v>
      </c>
      <c r="X89" s="33"/>
      <c r="Y89" s="33"/>
      <c r="Z89" s="33" t="s">
        <v>66</v>
      </c>
      <c r="AA89" s="33"/>
      <c r="AB89" s="33"/>
      <c r="AC89" s="33"/>
      <c r="AD89" s="33"/>
      <c r="AE89" s="33"/>
      <c r="AF89" s="33"/>
      <c r="AG89" s="33"/>
      <c r="AH89" s="33"/>
      <c r="AI89" s="33"/>
      <c r="AJ89" s="6">
        <f>COUNTIF(U89:AI89,"+")</f>
        <v>2</v>
      </c>
    </row>
    <row r="90" spans="1:36" ht="16.5">
      <c r="A90" s="128" t="str">
        <f>Команды!A89</f>
        <v>RU7201002</v>
      </c>
      <c r="B90" s="129" t="str">
        <f>Команды!B89</f>
        <v>Панчакона</v>
      </c>
      <c r="C90" s="129" t="str">
        <f>Команды!C89</f>
        <v>Тюмень</v>
      </c>
      <c r="D90" s="6">
        <f>T90+AJ90</f>
        <v>4</v>
      </c>
      <c r="E90" s="33" t="s">
        <v>66</v>
      </c>
      <c r="F90" s="33"/>
      <c r="G90" s="33" t="s">
        <v>66</v>
      </c>
      <c r="H90" s="33"/>
      <c r="I90" s="33"/>
      <c r="J90" s="33"/>
      <c r="K90" s="33"/>
      <c r="L90" s="33"/>
      <c r="M90" s="33"/>
      <c r="N90" s="33"/>
      <c r="O90" s="33"/>
      <c r="P90" s="33"/>
      <c r="Q90" s="33" t="s">
        <v>66</v>
      </c>
      <c r="R90" s="33"/>
      <c r="S90" s="33"/>
      <c r="T90" s="6">
        <f>COUNTIF(E90:S90,"+")</f>
        <v>3</v>
      </c>
      <c r="U90" s="33"/>
      <c r="V90" s="33"/>
      <c r="W90" s="33"/>
      <c r="X90" s="33"/>
      <c r="Y90" s="33" t="s">
        <v>66</v>
      </c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6">
        <f>COUNTIF(U90:AI90,"+")</f>
        <v>1</v>
      </c>
    </row>
    <row r="91" spans="1:36" ht="16.5">
      <c r="A91" s="128" t="str">
        <f>Команды!A90</f>
        <v>RU7201003</v>
      </c>
      <c r="B91" s="129" t="str">
        <f>Команды!B90</f>
        <v>Сломанный циферблат</v>
      </c>
      <c r="C91" s="129" t="str">
        <f>Команды!C90</f>
        <v>Тюмень</v>
      </c>
      <c r="D91" s="6">
        <f>T91+AJ91</f>
        <v>3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 t="s">
        <v>66</v>
      </c>
      <c r="R91" s="33"/>
      <c r="S91" s="33" t="s">
        <v>66</v>
      </c>
      <c r="T91" s="6">
        <f>COUNTIF(E91:S91,"+")</f>
        <v>2</v>
      </c>
      <c r="U91" s="33"/>
      <c r="V91" s="33"/>
      <c r="W91" s="33" t="s">
        <v>66</v>
      </c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6">
        <f>COUNTIF(U91:AI91,"+")</f>
        <v>1</v>
      </c>
    </row>
    <row r="92" spans="1:36" ht="16.5">
      <c r="A92" s="132" t="str">
        <f>Команды!A91</f>
        <v>RU2902001</v>
      </c>
      <c r="B92" s="133" t="str">
        <f>Команды!B91</f>
        <v>КПСС</v>
      </c>
      <c r="C92" s="133" t="str">
        <f>Команды!C91</f>
        <v>Северодвинск</v>
      </c>
      <c r="D92" s="6">
        <f>T92+AJ92</f>
        <v>11</v>
      </c>
      <c r="E92" s="134" t="s">
        <v>66</v>
      </c>
      <c r="F92" s="134"/>
      <c r="G92" s="134" t="s">
        <v>66</v>
      </c>
      <c r="H92" s="134"/>
      <c r="I92" s="134" t="s">
        <v>66</v>
      </c>
      <c r="J92" s="134"/>
      <c r="K92" s="134" t="s">
        <v>66</v>
      </c>
      <c r="L92" s="134"/>
      <c r="M92" s="134"/>
      <c r="N92" s="134"/>
      <c r="O92" s="134" t="s">
        <v>66</v>
      </c>
      <c r="P92" s="134" t="s">
        <v>66</v>
      </c>
      <c r="Q92" s="134" t="s">
        <v>66</v>
      </c>
      <c r="R92" s="134" t="s">
        <v>66</v>
      </c>
      <c r="S92" s="134"/>
      <c r="T92" s="6">
        <f>COUNTIF(E92:S92,"+")</f>
        <v>8</v>
      </c>
      <c r="U92" s="134"/>
      <c r="V92" s="134"/>
      <c r="W92" s="134" t="s">
        <v>66</v>
      </c>
      <c r="X92" s="134"/>
      <c r="Y92" s="134"/>
      <c r="Z92" s="134" t="s">
        <v>66</v>
      </c>
      <c r="AA92" s="134"/>
      <c r="AB92" s="134"/>
      <c r="AC92" s="134"/>
      <c r="AD92" s="134"/>
      <c r="AE92" s="134" t="s">
        <v>66</v>
      </c>
      <c r="AF92" s="134"/>
      <c r="AG92" s="134"/>
      <c r="AH92" s="134"/>
      <c r="AI92" s="134"/>
      <c r="AJ92" s="6">
        <f>COUNTIF(U92:AI92,"+")</f>
        <v>3</v>
      </c>
    </row>
    <row r="93" spans="1:36" ht="16.5">
      <c r="A93" s="130" t="str">
        <f>Команды!A92</f>
        <v>BY0502001</v>
      </c>
      <c r="B93" s="131" t="str">
        <f>Команды!B92</f>
        <v>Солярис</v>
      </c>
      <c r="C93" s="131" t="str">
        <f>Команды!C92</f>
        <v>Жодино</v>
      </c>
      <c r="D93" s="6">
        <f>T93+AJ93</f>
        <v>17</v>
      </c>
      <c r="E93" s="33" t="s">
        <v>66</v>
      </c>
      <c r="F93" s="33"/>
      <c r="G93" s="33" t="s">
        <v>66</v>
      </c>
      <c r="H93" s="33"/>
      <c r="I93" s="33"/>
      <c r="J93" s="33" t="s">
        <v>66</v>
      </c>
      <c r="K93" s="33" t="s">
        <v>66</v>
      </c>
      <c r="L93" s="33" t="s">
        <v>66</v>
      </c>
      <c r="M93" s="33"/>
      <c r="N93" s="33" t="s">
        <v>66</v>
      </c>
      <c r="O93" s="33"/>
      <c r="P93" s="33" t="s">
        <v>66</v>
      </c>
      <c r="Q93" s="33" t="s">
        <v>66</v>
      </c>
      <c r="R93" s="33" t="s">
        <v>66</v>
      </c>
      <c r="S93" s="33" t="s">
        <v>66</v>
      </c>
      <c r="T93" s="6">
        <f>COUNTIF(E93:S93,"+")</f>
        <v>10</v>
      </c>
      <c r="U93" s="33"/>
      <c r="V93" s="33"/>
      <c r="W93" s="33" t="s">
        <v>66</v>
      </c>
      <c r="X93" s="33" t="s">
        <v>66</v>
      </c>
      <c r="Y93" s="33"/>
      <c r="Z93" s="33" t="s">
        <v>66</v>
      </c>
      <c r="AA93" s="33"/>
      <c r="AB93" s="33" t="s">
        <v>66</v>
      </c>
      <c r="AC93" s="33"/>
      <c r="AD93" s="33"/>
      <c r="AE93" s="33" t="s">
        <v>66</v>
      </c>
      <c r="AF93" s="33"/>
      <c r="AG93" s="33" t="s">
        <v>66</v>
      </c>
      <c r="AH93" s="33" t="s">
        <v>66</v>
      </c>
      <c r="AI93" s="33"/>
      <c r="AJ93" s="6">
        <f>COUNTIF(U93:AI93,"+")</f>
        <v>7</v>
      </c>
    </row>
    <row r="94" spans="1:36" ht="16.5">
      <c r="A94" s="130" t="str">
        <f>Команды!A93</f>
        <v>BY0502002</v>
      </c>
      <c r="B94" s="131" t="str">
        <f>Команды!B93</f>
        <v>Нестандарты</v>
      </c>
      <c r="C94" s="131" t="str">
        <f>Команды!C93</f>
        <v>Жодино</v>
      </c>
      <c r="D94" s="6">
        <f>T94+AJ94</f>
        <v>12</v>
      </c>
      <c r="E94" s="33" t="s">
        <v>66</v>
      </c>
      <c r="F94" s="33"/>
      <c r="G94" s="33" t="s">
        <v>66</v>
      </c>
      <c r="H94" s="33"/>
      <c r="I94" s="33" t="s">
        <v>66</v>
      </c>
      <c r="J94" s="33" t="s">
        <v>66</v>
      </c>
      <c r="K94" s="33"/>
      <c r="L94" s="33" t="s">
        <v>66</v>
      </c>
      <c r="M94" s="33"/>
      <c r="N94" s="33"/>
      <c r="O94" s="33"/>
      <c r="P94" s="33" t="s">
        <v>66</v>
      </c>
      <c r="Q94" s="33" t="s">
        <v>66</v>
      </c>
      <c r="R94" s="33" t="s">
        <v>66</v>
      </c>
      <c r="S94" s="33" t="s">
        <v>66</v>
      </c>
      <c r="T94" s="6">
        <f>COUNTIF(E94:S94,"+")</f>
        <v>9</v>
      </c>
      <c r="U94" s="33"/>
      <c r="V94" s="33"/>
      <c r="W94" s="33" t="s">
        <v>66</v>
      </c>
      <c r="X94" s="33" t="s">
        <v>66</v>
      </c>
      <c r="Y94" s="33" t="s">
        <v>66</v>
      </c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6">
        <f>COUNTIF(U94:AI94,"+")</f>
        <v>3</v>
      </c>
    </row>
    <row r="95" spans="1:36" ht="16.5">
      <c r="A95" s="132" t="str">
        <f>Команды!A94</f>
        <v>RU2901001</v>
      </c>
      <c r="B95" s="133" t="str">
        <f>Команды!B94</f>
        <v>8Б</v>
      </c>
      <c r="C95" s="133" t="str">
        <f>Команды!C94</f>
        <v>Архангельск</v>
      </c>
      <c r="D95" s="6">
        <f>T95+AJ95</f>
        <v>6</v>
      </c>
      <c r="E95" s="53" t="s">
        <v>66</v>
      </c>
      <c r="F95" s="53"/>
      <c r="G95" s="53" t="s">
        <v>66</v>
      </c>
      <c r="H95" s="53"/>
      <c r="I95" s="53" t="s">
        <v>66</v>
      </c>
      <c r="J95" s="53"/>
      <c r="K95" s="53"/>
      <c r="L95" s="53"/>
      <c r="M95" s="53"/>
      <c r="N95" s="53"/>
      <c r="O95" s="53"/>
      <c r="P95" s="53"/>
      <c r="Q95" s="53" t="s">
        <v>66</v>
      </c>
      <c r="R95" s="53"/>
      <c r="S95" s="53"/>
      <c r="T95" s="6">
        <f>COUNTIF(E95:S95,"+")</f>
        <v>4</v>
      </c>
      <c r="U95" s="53"/>
      <c r="V95" s="53"/>
      <c r="W95" s="53" t="s">
        <v>66</v>
      </c>
      <c r="X95" s="53"/>
      <c r="Y95" s="53" t="s">
        <v>66</v>
      </c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6">
        <f>COUNTIF(U95:AI95,"+")</f>
        <v>2</v>
      </c>
    </row>
    <row r="96" spans="1:36" ht="16.5">
      <c r="A96" s="132" t="str">
        <f>Команды!A95</f>
        <v>RU2901002</v>
      </c>
      <c r="B96" s="133" t="str">
        <f>Команды!B95</f>
        <v>Elsky.cor</v>
      </c>
      <c r="C96" s="133" t="str">
        <f>Команды!C95</f>
        <v>Архангельск</v>
      </c>
      <c r="D96" s="6">
        <f>T96+AJ96</f>
        <v>2</v>
      </c>
      <c r="E96" s="53"/>
      <c r="F96" s="53"/>
      <c r="G96" s="53" t="s">
        <v>66</v>
      </c>
      <c r="H96" s="53"/>
      <c r="I96" s="53"/>
      <c r="J96" s="53"/>
      <c r="K96" s="53"/>
      <c r="L96" s="53"/>
      <c r="M96" s="53"/>
      <c r="N96" s="53"/>
      <c r="O96" s="53"/>
      <c r="P96" s="53"/>
      <c r="Q96" s="53" t="s">
        <v>66</v>
      </c>
      <c r="R96" s="53"/>
      <c r="S96" s="53"/>
      <c r="T96" s="6">
        <f>COUNTIF(E96:S96,"+")</f>
        <v>2</v>
      </c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6">
        <f>COUNTIF(U96:AI96,"+")</f>
        <v>0</v>
      </c>
    </row>
    <row r="97" spans="1:36" ht="16.5">
      <c r="A97" s="132" t="str">
        <f>Команды!A96</f>
        <v>RU2901003</v>
      </c>
      <c r="B97" s="133" t="str">
        <f>Команды!B96</f>
        <v>БезднА</v>
      </c>
      <c r="C97" s="133" t="str">
        <f>Команды!C96</f>
        <v>Архангельск</v>
      </c>
      <c r="D97" s="6">
        <f>T97+AJ97</f>
        <v>6</v>
      </c>
      <c r="E97" s="53" t="s">
        <v>66</v>
      </c>
      <c r="F97" s="53"/>
      <c r="G97" s="53" t="s">
        <v>66</v>
      </c>
      <c r="H97" s="53"/>
      <c r="I97" s="53" t="s">
        <v>66</v>
      </c>
      <c r="J97" s="53"/>
      <c r="K97" s="53" t="s">
        <v>66</v>
      </c>
      <c r="L97" s="53"/>
      <c r="M97" s="53"/>
      <c r="N97" s="53"/>
      <c r="O97" s="53"/>
      <c r="P97" s="53"/>
      <c r="Q97" s="53"/>
      <c r="R97" s="53"/>
      <c r="S97" s="53"/>
      <c r="T97" s="6">
        <f>COUNTIF(E97:S97,"+")</f>
        <v>4</v>
      </c>
      <c r="U97" s="53"/>
      <c r="V97" s="53"/>
      <c r="W97" s="53" t="s">
        <v>66</v>
      </c>
      <c r="X97" s="53"/>
      <c r="Y97" s="53"/>
      <c r="Z97" s="53" t="s">
        <v>66</v>
      </c>
      <c r="AA97" s="53"/>
      <c r="AB97" s="53"/>
      <c r="AC97" s="53"/>
      <c r="AD97" s="53"/>
      <c r="AE97" s="53"/>
      <c r="AF97" s="53"/>
      <c r="AG97" s="53"/>
      <c r="AH97" s="53"/>
      <c r="AI97" s="53"/>
      <c r="AJ97" s="6">
        <f>COUNTIF(U97:AI97,"+")</f>
        <v>2</v>
      </c>
    </row>
    <row r="98" spans="1:36" ht="16.5">
      <c r="A98" s="132" t="str">
        <f>Команды!A97</f>
        <v>RU2901004</v>
      </c>
      <c r="B98" s="133" t="str">
        <f>Команды!B97</f>
        <v>Команда Козульного комбината</v>
      </c>
      <c r="C98" s="133" t="str">
        <f>Команды!C97</f>
        <v>Архангельск</v>
      </c>
      <c r="D98" s="6">
        <f>T98+AJ98</f>
        <v>10</v>
      </c>
      <c r="E98" s="53" t="s">
        <v>66</v>
      </c>
      <c r="F98" s="53" t="s">
        <v>66</v>
      </c>
      <c r="G98" s="53" t="s">
        <v>66</v>
      </c>
      <c r="H98" s="53"/>
      <c r="I98" s="53"/>
      <c r="J98" s="53" t="s">
        <v>66</v>
      </c>
      <c r="K98" s="53" t="s">
        <v>66</v>
      </c>
      <c r="L98" s="53"/>
      <c r="M98" s="53"/>
      <c r="N98" s="53"/>
      <c r="O98" s="53"/>
      <c r="P98" s="53"/>
      <c r="Q98" s="53" t="s">
        <v>66</v>
      </c>
      <c r="R98" s="53"/>
      <c r="S98" s="53" t="s">
        <v>66</v>
      </c>
      <c r="T98" s="6">
        <f>COUNTIF(E98:S98,"+")</f>
        <v>7</v>
      </c>
      <c r="U98" s="53"/>
      <c r="V98" s="53"/>
      <c r="W98" s="53"/>
      <c r="X98" s="53"/>
      <c r="Y98" s="53" t="s">
        <v>66</v>
      </c>
      <c r="Z98" s="53"/>
      <c r="AA98" s="53"/>
      <c r="AB98" s="53"/>
      <c r="AC98" s="53"/>
      <c r="AD98" s="53"/>
      <c r="AE98" s="53" t="s">
        <v>66</v>
      </c>
      <c r="AF98" s="53"/>
      <c r="AG98" s="53"/>
      <c r="AH98" s="53"/>
      <c r="AI98" s="53" t="s">
        <v>66</v>
      </c>
      <c r="AJ98" s="6">
        <f>COUNTIF(U98:AI98,"+")</f>
        <v>3</v>
      </c>
    </row>
    <row r="99" spans="1:36" ht="16.5">
      <c r="A99" s="132" t="str">
        <f>Команды!A98</f>
        <v>RU2901005</v>
      </c>
      <c r="B99" s="133" t="str">
        <f>Команды!B98</f>
        <v>Наследие</v>
      </c>
      <c r="C99" s="133" t="str">
        <f>Команды!C98</f>
        <v>Архангельск</v>
      </c>
      <c r="D99" s="6">
        <f>T99+AJ99</f>
        <v>7</v>
      </c>
      <c r="E99" s="53" t="s">
        <v>66</v>
      </c>
      <c r="F99" s="53"/>
      <c r="G99" s="53" t="s">
        <v>66</v>
      </c>
      <c r="H99" s="53"/>
      <c r="I99" s="53" t="s">
        <v>66</v>
      </c>
      <c r="J99" s="53"/>
      <c r="K99" s="53" t="s">
        <v>66</v>
      </c>
      <c r="L99" s="53"/>
      <c r="M99" s="53"/>
      <c r="N99" s="53"/>
      <c r="O99" s="53"/>
      <c r="P99" s="53"/>
      <c r="Q99" s="53" t="s">
        <v>66</v>
      </c>
      <c r="R99" s="53" t="s">
        <v>66</v>
      </c>
      <c r="S99" s="53"/>
      <c r="T99" s="6">
        <f>COUNTIF(E99:S99,"+")</f>
        <v>6</v>
      </c>
      <c r="U99" s="53"/>
      <c r="V99" s="53"/>
      <c r="W99" s="53" t="s">
        <v>66</v>
      </c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6">
        <f>COUNTIF(U99:AI99,"+")</f>
        <v>1</v>
      </c>
    </row>
    <row r="100" spans="1:36" ht="16.5">
      <c r="A100" s="132" t="str">
        <f>Команды!A99</f>
        <v>RU2901006</v>
      </c>
      <c r="B100" s="133" t="str">
        <f>Команды!B99</f>
        <v>ООО "ООО"</v>
      </c>
      <c r="C100" s="133" t="str">
        <f>Команды!C99</f>
        <v>Архангельск</v>
      </c>
      <c r="D100" s="6">
        <f>T100+AJ100</f>
        <v>2</v>
      </c>
      <c r="E100" s="53"/>
      <c r="F100" s="53"/>
      <c r="G100" s="53" t="s">
        <v>66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6">
        <f>COUNTIF(E100:S100,"+")</f>
        <v>1</v>
      </c>
      <c r="U100" s="53"/>
      <c r="V100" s="53"/>
      <c r="W100" s="53" t="s">
        <v>66</v>
      </c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6">
        <f>COUNTIF(U100:AI100,"+")</f>
        <v>1</v>
      </c>
    </row>
    <row r="101" spans="1:36" ht="16.5">
      <c r="A101" s="132" t="str">
        <f>Команды!A100</f>
        <v>RU2901007</v>
      </c>
      <c r="B101" s="133" t="str">
        <f>Команды!B100</f>
        <v>Пассажирские наездники на верблюдах</v>
      </c>
      <c r="C101" s="133" t="str">
        <f>Команды!C100</f>
        <v>Архангельск</v>
      </c>
      <c r="D101" s="6">
        <f>T101+AJ101</f>
        <v>7</v>
      </c>
      <c r="E101" s="53"/>
      <c r="F101" s="53"/>
      <c r="G101" s="53" t="s">
        <v>66</v>
      </c>
      <c r="H101" s="53"/>
      <c r="I101" s="53" t="s">
        <v>66</v>
      </c>
      <c r="J101" s="53"/>
      <c r="K101" s="53" t="s">
        <v>66</v>
      </c>
      <c r="L101" s="53"/>
      <c r="M101" s="53"/>
      <c r="N101" s="53"/>
      <c r="O101" s="53"/>
      <c r="P101" s="53"/>
      <c r="Q101" s="53" t="s">
        <v>66</v>
      </c>
      <c r="R101" s="53" t="s">
        <v>66</v>
      </c>
      <c r="S101" s="53"/>
      <c r="T101" s="6">
        <f>COUNTIF(E101:S101,"+")</f>
        <v>5</v>
      </c>
      <c r="U101" s="53"/>
      <c r="V101" s="53"/>
      <c r="W101" s="53" t="s">
        <v>66</v>
      </c>
      <c r="X101" s="53"/>
      <c r="Y101" s="53"/>
      <c r="Z101" s="53" t="s">
        <v>66</v>
      </c>
      <c r="AA101" s="53"/>
      <c r="AB101" s="53"/>
      <c r="AC101" s="53"/>
      <c r="AD101" s="53"/>
      <c r="AE101" s="53"/>
      <c r="AF101" s="53"/>
      <c r="AG101" s="53"/>
      <c r="AH101" s="53"/>
      <c r="AI101" s="53"/>
      <c r="AJ101" s="6">
        <f>COUNTIF(U101:AI101,"+")</f>
        <v>2</v>
      </c>
    </row>
    <row r="102" spans="1:36" ht="16.5">
      <c r="A102" s="132" t="str">
        <f>Команды!A101</f>
        <v>RU2901008</v>
      </c>
      <c r="B102" s="133" t="str">
        <f>Команды!B101</f>
        <v>Синусоида енота</v>
      </c>
      <c r="C102" s="133" t="str">
        <f>Команды!C101</f>
        <v>Архангельск</v>
      </c>
      <c r="D102" s="6">
        <f>T102+AJ102</f>
        <v>6</v>
      </c>
      <c r="E102" s="53" t="s">
        <v>66</v>
      </c>
      <c r="F102" s="53"/>
      <c r="G102" s="53"/>
      <c r="H102" s="53"/>
      <c r="I102" s="53" t="s">
        <v>66</v>
      </c>
      <c r="J102" s="53"/>
      <c r="K102" s="53"/>
      <c r="L102" s="53"/>
      <c r="M102" s="53"/>
      <c r="N102" s="53"/>
      <c r="O102" s="53"/>
      <c r="P102" s="53" t="s">
        <v>66</v>
      </c>
      <c r="Q102" s="53"/>
      <c r="R102" s="53" t="s">
        <v>66</v>
      </c>
      <c r="S102" s="53" t="s">
        <v>66</v>
      </c>
      <c r="T102" s="6">
        <f>COUNTIF(E102:S102,"+")</f>
        <v>5</v>
      </c>
      <c r="U102" s="53"/>
      <c r="V102" s="53"/>
      <c r="W102" s="53"/>
      <c r="X102" s="53"/>
      <c r="Y102" s="53"/>
      <c r="Z102" s="53" t="s">
        <v>66</v>
      </c>
      <c r="AA102" s="53"/>
      <c r="AB102" s="53"/>
      <c r="AC102" s="53"/>
      <c r="AD102" s="53"/>
      <c r="AE102" s="53"/>
      <c r="AF102" s="53"/>
      <c r="AG102" s="53"/>
      <c r="AH102" s="53"/>
      <c r="AI102" s="53"/>
      <c r="AJ102" s="6">
        <f>COUNTIF(U102:AI102,"+")</f>
        <v>1</v>
      </c>
    </row>
    <row r="103" spans="1:36" ht="16.5">
      <c r="A103" s="132" t="str">
        <f>Команды!A102</f>
        <v>RU2901009</v>
      </c>
      <c r="B103" s="133" t="str">
        <f>Команды!B102</f>
        <v>СПОК</v>
      </c>
      <c r="C103" s="133" t="str">
        <f>Команды!C102</f>
        <v>Архангельск</v>
      </c>
      <c r="D103" s="6">
        <f>T103+AJ103</f>
        <v>6</v>
      </c>
      <c r="E103" s="53"/>
      <c r="F103" s="53"/>
      <c r="G103" s="53" t="s">
        <v>66</v>
      </c>
      <c r="H103" s="53"/>
      <c r="I103" s="53" t="s">
        <v>66</v>
      </c>
      <c r="J103" s="53"/>
      <c r="K103" s="53"/>
      <c r="L103" s="53"/>
      <c r="M103" s="53"/>
      <c r="N103" s="53"/>
      <c r="O103" s="53" t="s">
        <v>66</v>
      </c>
      <c r="P103" s="53"/>
      <c r="Q103" s="53" t="s">
        <v>66</v>
      </c>
      <c r="R103" s="53"/>
      <c r="S103" s="53" t="s">
        <v>66</v>
      </c>
      <c r="T103" s="6">
        <f>COUNTIF(E103:S103,"+")</f>
        <v>5</v>
      </c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 t="s">
        <v>66</v>
      </c>
      <c r="AG103" s="53"/>
      <c r="AH103" s="53"/>
      <c r="AI103" s="53"/>
      <c r="AJ103" s="6">
        <f>COUNTIF(U103:AI103,"+")</f>
        <v>1</v>
      </c>
    </row>
    <row r="104" spans="1:38" ht="16.5">
      <c r="A104" s="135" t="str">
        <f>Команды!A103</f>
        <v>RU7601001</v>
      </c>
      <c r="B104" s="136" t="str">
        <f>Команды!B103</f>
        <v>Пи</v>
      </c>
      <c r="C104" s="136" t="str">
        <f>Команды!C103</f>
        <v>Ярославль</v>
      </c>
      <c r="D104" s="6">
        <f>T104+AJ104</f>
        <v>12</v>
      </c>
      <c r="E104" s="33" t="s">
        <v>66</v>
      </c>
      <c r="F104" s="33"/>
      <c r="G104" s="33" t="s">
        <v>66</v>
      </c>
      <c r="H104" s="33"/>
      <c r="I104" s="33" t="s">
        <v>66</v>
      </c>
      <c r="J104" s="33" t="s">
        <v>66</v>
      </c>
      <c r="K104" s="33"/>
      <c r="L104" s="33"/>
      <c r="M104" s="33"/>
      <c r="N104" s="33"/>
      <c r="O104" s="33" t="s">
        <v>66</v>
      </c>
      <c r="P104" s="33" t="s">
        <v>66</v>
      </c>
      <c r="Q104" s="33" t="s">
        <v>66</v>
      </c>
      <c r="R104" s="33" t="s">
        <v>66</v>
      </c>
      <c r="S104" s="33" t="s">
        <v>66</v>
      </c>
      <c r="T104" s="6">
        <f>COUNTIF(E104:S104,"+")</f>
        <v>9</v>
      </c>
      <c r="U104" s="33"/>
      <c r="V104" s="33"/>
      <c r="W104" s="33" t="s">
        <v>66</v>
      </c>
      <c r="X104" s="33"/>
      <c r="Y104" s="33" t="s">
        <v>66</v>
      </c>
      <c r="Z104" s="33"/>
      <c r="AA104" s="33" t="s">
        <v>66</v>
      </c>
      <c r="AB104" s="33"/>
      <c r="AC104" s="33"/>
      <c r="AD104" s="33"/>
      <c r="AE104" s="33"/>
      <c r="AF104" s="33"/>
      <c r="AG104" s="33"/>
      <c r="AH104" s="33"/>
      <c r="AI104" s="33"/>
      <c r="AJ104" s="6">
        <f>COUNTIF(U104:AI104,"+")</f>
        <v>3</v>
      </c>
      <c r="AL104" s="44"/>
    </row>
    <row r="105" spans="1:38" ht="16.5">
      <c r="A105" s="135" t="str">
        <f>Команды!A104</f>
        <v>RU7601002</v>
      </c>
      <c r="B105" s="136" t="str">
        <f>Команды!B104</f>
        <v>Нуль</v>
      </c>
      <c r="C105" s="136" t="str">
        <f>Команды!C104</f>
        <v>Ярославль</v>
      </c>
      <c r="D105" s="6">
        <f>T105+AJ105</f>
        <v>8</v>
      </c>
      <c r="E105" s="33" t="s">
        <v>66</v>
      </c>
      <c r="F105" s="33"/>
      <c r="G105" s="33" t="s">
        <v>66</v>
      </c>
      <c r="H105" s="33"/>
      <c r="I105" s="33" t="s">
        <v>66</v>
      </c>
      <c r="J105" s="33"/>
      <c r="K105" s="33"/>
      <c r="L105" s="33"/>
      <c r="M105" s="33"/>
      <c r="N105" s="33"/>
      <c r="O105" s="33"/>
      <c r="P105" s="33" t="s">
        <v>66</v>
      </c>
      <c r="Q105" s="33" t="s">
        <v>66</v>
      </c>
      <c r="R105" s="33"/>
      <c r="S105" s="33" t="s">
        <v>66</v>
      </c>
      <c r="T105" s="6">
        <f>COUNTIF(E105:S105,"+")</f>
        <v>6</v>
      </c>
      <c r="U105" s="33"/>
      <c r="V105" s="33"/>
      <c r="W105" s="33" t="s">
        <v>66</v>
      </c>
      <c r="X105" s="33"/>
      <c r="Y105" s="33"/>
      <c r="Z105" s="33"/>
      <c r="AA105" s="33"/>
      <c r="AB105" s="33"/>
      <c r="AC105" s="33"/>
      <c r="AD105" s="33"/>
      <c r="AE105" s="33"/>
      <c r="AF105" s="33" t="s">
        <v>66</v>
      </c>
      <c r="AG105" s="33"/>
      <c r="AH105" s="33"/>
      <c r="AI105" s="33"/>
      <c r="AJ105" s="6">
        <f>COUNTIF(U105:AI105,"+")</f>
        <v>2</v>
      </c>
      <c r="AL105" s="45"/>
    </row>
    <row r="106" spans="1:38" ht="16.5">
      <c r="A106" s="135" t="str">
        <f>Команды!A105</f>
        <v>RU7601003</v>
      </c>
      <c r="B106" s="136" t="str">
        <f>Команды!B105</f>
        <v>Е</v>
      </c>
      <c r="C106" s="136" t="str">
        <f>Команды!C105</f>
        <v>Ярославль</v>
      </c>
      <c r="D106" s="6">
        <f>T106+AJ106</f>
        <v>6</v>
      </c>
      <c r="E106" s="33"/>
      <c r="F106" s="33"/>
      <c r="G106" s="33"/>
      <c r="H106" s="33"/>
      <c r="I106" s="33"/>
      <c r="J106" s="33"/>
      <c r="K106" s="33" t="s">
        <v>66</v>
      </c>
      <c r="L106" s="33"/>
      <c r="M106" s="33"/>
      <c r="N106" s="33"/>
      <c r="O106" s="33"/>
      <c r="P106" s="33"/>
      <c r="Q106" s="33" t="s">
        <v>66</v>
      </c>
      <c r="R106" s="33" t="s">
        <v>66</v>
      </c>
      <c r="S106" s="33" t="s">
        <v>66</v>
      </c>
      <c r="T106" s="6">
        <f>COUNTIF(E106:S106,"+")</f>
        <v>4</v>
      </c>
      <c r="U106" s="33"/>
      <c r="V106" s="33"/>
      <c r="W106" s="33" t="s">
        <v>66</v>
      </c>
      <c r="X106" s="33"/>
      <c r="Y106" s="33" t="s">
        <v>66</v>
      </c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6">
        <f>COUNTIF(U106:AI106,"+")</f>
        <v>2</v>
      </c>
      <c r="AL106" s="45"/>
    </row>
    <row r="107" spans="1:38" ht="16.5">
      <c r="A107" s="137" t="str">
        <f>Команды!A106</f>
        <v>RU4001001</v>
      </c>
      <c r="B107" s="138" t="str">
        <f>Команды!B106</f>
        <v>Проект "Разгром"</v>
      </c>
      <c r="C107" s="138" t="str">
        <f>Команды!C106</f>
        <v>Калуга</v>
      </c>
      <c r="D107" s="6">
        <f>T107+AJ107</f>
        <v>16</v>
      </c>
      <c r="E107" s="33" t="s">
        <v>66</v>
      </c>
      <c r="F107" s="33"/>
      <c r="G107" s="33"/>
      <c r="H107" s="33" t="s">
        <v>66</v>
      </c>
      <c r="I107" s="33" t="s">
        <v>66</v>
      </c>
      <c r="J107" s="33"/>
      <c r="K107" s="33" t="s">
        <v>66</v>
      </c>
      <c r="L107" s="33"/>
      <c r="M107" s="33"/>
      <c r="N107" s="33"/>
      <c r="O107" s="33" t="s">
        <v>66</v>
      </c>
      <c r="P107" s="33" t="s">
        <v>66</v>
      </c>
      <c r="Q107" s="33" t="s">
        <v>66</v>
      </c>
      <c r="R107" s="33" t="s">
        <v>66</v>
      </c>
      <c r="S107" s="33"/>
      <c r="T107" s="6">
        <f>COUNTIF(E107:S107,"+")</f>
        <v>8</v>
      </c>
      <c r="U107" s="33"/>
      <c r="V107" s="33" t="s">
        <v>66</v>
      </c>
      <c r="W107" s="33" t="s">
        <v>66</v>
      </c>
      <c r="X107" s="33"/>
      <c r="Y107" s="33" t="s">
        <v>66</v>
      </c>
      <c r="Z107" s="33" t="s">
        <v>66</v>
      </c>
      <c r="AA107" s="33" t="s">
        <v>66</v>
      </c>
      <c r="AB107" s="33"/>
      <c r="AC107" s="33"/>
      <c r="AD107" s="33"/>
      <c r="AE107" s="33" t="s">
        <v>66</v>
      </c>
      <c r="AF107" s="33"/>
      <c r="AG107" s="33" t="s">
        <v>66</v>
      </c>
      <c r="AH107" s="33" t="s">
        <v>66</v>
      </c>
      <c r="AI107" s="33"/>
      <c r="AJ107" s="6">
        <f>COUNTIF(U107:AI107,"+")</f>
        <v>8</v>
      </c>
      <c r="AL107" s="45"/>
    </row>
    <row r="108" spans="1:38" ht="16.5">
      <c r="A108" s="137" t="str">
        <f>Команды!A107</f>
        <v>RU4001002</v>
      </c>
      <c r="B108" s="138" t="str">
        <f>Команды!B107</f>
        <v>Пришли посидеть</v>
      </c>
      <c r="C108" s="138" t="str">
        <f>Команды!C107</f>
        <v>Калуга</v>
      </c>
      <c r="D108" s="6">
        <f>T108+AJ108</f>
        <v>6</v>
      </c>
      <c r="E108" s="33" t="s">
        <v>66</v>
      </c>
      <c r="F108" s="33"/>
      <c r="G108" s="33" t="s">
        <v>66</v>
      </c>
      <c r="H108" s="33"/>
      <c r="I108" s="33" t="s">
        <v>66</v>
      </c>
      <c r="J108" s="33"/>
      <c r="K108" s="33"/>
      <c r="L108" s="33"/>
      <c r="M108" s="33"/>
      <c r="N108" s="33"/>
      <c r="O108" s="33"/>
      <c r="P108" s="33" t="s">
        <v>66</v>
      </c>
      <c r="Q108" s="33" t="s">
        <v>66</v>
      </c>
      <c r="R108" s="33" t="s">
        <v>66</v>
      </c>
      <c r="S108" s="33"/>
      <c r="T108" s="6">
        <f>COUNTIF(E108:S108,"+")</f>
        <v>6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6">
        <f>COUNTIF(U108:AI108,"+")</f>
        <v>0</v>
      </c>
      <c r="AL108" s="45"/>
    </row>
    <row r="109" spans="1:38" ht="16.5">
      <c r="A109" s="139" t="str">
        <f>Команды!A108</f>
        <v>RU6701001</v>
      </c>
      <c r="B109" s="140" t="str">
        <f>Команды!B108</f>
        <v>Hellборщ</v>
      </c>
      <c r="C109" s="140" t="str">
        <f>Команды!C108</f>
        <v>Смоленск</v>
      </c>
      <c r="D109" s="6">
        <f>T109+AJ109</f>
        <v>9</v>
      </c>
      <c r="E109" s="134" t="s">
        <v>66</v>
      </c>
      <c r="F109" s="134"/>
      <c r="G109" s="134" t="s">
        <v>66</v>
      </c>
      <c r="H109" s="134"/>
      <c r="I109" s="134" t="s">
        <v>66</v>
      </c>
      <c r="J109" s="134"/>
      <c r="K109" s="134" t="s">
        <v>66</v>
      </c>
      <c r="L109" s="134"/>
      <c r="M109" s="134"/>
      <c r="N109" s="134"/>
      <c r="O109" s="134"/>
      <c r="P109" s="134" t="s">
        <v>66</v>
      </c>
      <c r="Q109" s="134" t="s">
        <v>66</v>
      </c>
      <c r="R109" s="134"/>
      <c r="S109" s="134"/>
      <c r="T109" s="6">
        <f>COUNTIF(E109:S109,"+")</f>
        <v>6</v>
      </c>
      <c r="U109" s="134"/>
      <c r="V109" s="134"/>
      <c r="W109" s="134"/>
      <c r="X109" s="134" t="s">
        <v>66</v>
      </c>
      <c r="Y109" s="134" t="s">
        <v>66</v>
      </c>
      <c r="Z109" s="134" t="s">
        <v>66</v>
      </c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6">
        <f>COUNTIF(U109:AI109,"+")</f>
        <v>3</v>
      </c>
      <c r="AL109" s="45"/>
    </row>
    <row r="110" spans="1:38" ht="16.5">
      <c r="A110" s="139" t="str">
        <f>Команды!A109</f>
        <v>RU6701002</v>
      </c>
      <c r="B110" s="140" t="str">
        <f>Команды!B109</f>
        <v>MIFIтуум мобиле</v>
      </c>
      <c r="C110" s="140" t="str">
        <f>Команды!C109</f>
        <v>Смоленск</v>
      </c>
      <c r="D110" s="6">
        <f>T110+AJ110</f>
        <v>3</v>
      </c>
      <c r="E110" s="134"/>
      <c r="F110" s="134"/>
      <c r="G110" s="134"/>
      <c r="H110" s="134"/>
      <c r="I110" s="134" t="s">
        <v>66</v>
      </c>
      <c r="J110" s="134"/>
      <c r="K110" s="134"/>
      <c r="L110" s="134"/>
      <c r="M110" s="134"/>
      <c r="N110" s="134"/>
      <c r="O110" s="134"/>
      <c r="P110" s="134"/>
      <c r="Q110" s="134" t="s">
        <v>66</v>
      </c>
      <c r="R110" s="134"/>
      <c r="S110" s="134"/>
      <c r="T110" s="6">
        <f>COUNTIF(E110:S110,"+")</f>
        <v>2</v>
      </c>
      <c r="U110" s="134"/>
      <c r="V110" s="134"/>
      <c r="W110" s="134"/>
      <c r="X110" s="134"/>
      <c r="Y110" s="134"/>
      <c r="Z110" s="134" t="s">
        <v>66</v>
      </c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6">
        <f>COUNTIF(U110:AI110,"+")</f>
        <v>1</v>
      </c>
      <c r="AL110" s="45"/>
    </row>
    <row r="111" spans="1:38" ht="16.5">
      <c r="A111" s="139" t="str">
        <f>Команды!A110</f>
        <v>RU6701003</v>
      </c>
      <c r="B111" s="141" t="str">
        <f>Команды!B110</f>
        <v>Какоеэточто</v>
      </c>
      <c r="C111" s="141" t="str">
        <f>Команды!C110</f>
        <v>Смоленск</v>
      </c>
      <c r="D111" s="6">
        <f>T111+AJ111</f>
        <v>6</v>
      </c>
      <c r="E111" s="134"/>
      <c r="F111" s="134"/>
      <c r="G111" s="134" t="s">
        <v>66</v>
      </c>
      <c r="H111" s="134"/>
      <c r="I111" s="134" t="s">
        <v>66</v>
      </c>
      <c r="J111" s="134"/>
      <c r="K111" s="134"/>
      <c r="L111" s="134"/>
      <c r="M111" s="134"/>
      <c r="N111" s="134"/>
      <c r="O111" s="134"/>
      <c r="P111" s="134" t="s">
        <v>66</v>
      </c>
      <c r="Q111" s="134"/>
      <c r="R111" s="134"/>
      <c r="S111" s="134"/>
      <c r="T111" s="6">
        <f>COUNTIF(E111:S111,"+")</f>
        <v>3</v>
      </c>
      <c r="U111" s="134"/>
      <c r="V111" s="134"/>
      <c r="W111" s="134"/>
      <c r="X111" s="134"/>
      <c r="Y111" s="134" t="s">
        <v>66</v>
      </c>
      <c r="Z111" s="134" t="s">
        <v>66</v>
      </c>
      <c r="AA111" s="134"/>
      <c r="AB111" s="134"/>
      <c r="AC111" s="134"/>
      <c r="AD111" s="134"/>
      <c r="AE111" s="134" t="s">
        <v>66</v>
      </c>
      <c r="AF111" s="134"/>
      <c r="AG111" s="134"/>
      <c r="AH111" s="134"/>
      <c r="AI111" s="134"/>
      <c r="AJ111" s="6">
        <f>COUNTIF(U111:AI111,"+")</f>
        <v>3</v>
      </c>
      <c r="AL111" s="45"/>
    </row>
    <row r="112" spans="1:38" ht="16.5">
      <c r="A112" s="84" t="str">
        <f>Команды!A111</f>
        <v>RU5202001</v>
      </c>
      <c r="B112" s="85" t="str">
        <f>Команды!B111</f>
        <v>Будильник</v>
      </c>
      <c r="C112" s="85" t="str">
        <f>Команды!C111</f>
        <v>Тоншаево</v>
      </c>
      <c r="D112" s="6">
        <f>T112+AJ112</f>
        <v>11</v>
      </c>
      <c r="E112" s="103"/>
      <c r="F112" s="103" t="s">
        <v>66</v>
      </c>
      <c r="G112" s="103" t="s">
        <v>66</v>
      </c>
      <c r="H112" s="103"/>
      <c r="I112" s="103" t="s">
        <v>66</v>
      </c>
      <c r="J112" s="103"/>
      <c r="K112" s="103" t="s">
        <v>66</v>
      </c>
      <c r="L112" s="103"/>
      <c r="M112" s="103"/>
      <c r="N112" s="103"/>
      <c r="O112" s="103"/>
      <c r="P112" s="103" t="s">
        <v>66</v>
      </c>
      <c r="Q112" s="103" t="s">
        <v>66</v>
      </c>
      <c r="R112" s="103" t="s">
        <v>66</v>
      </c>
      <c r="S112" s="103" t="s">
        <v>66</v>
      </c>
      <c r="T112" s="6">
        <f>COUNTIF(E112:S112,"+")</f>
        <v>8</v>
      </c>
      <c r="U112" s="103"/>
      <c r="V112" s="103"/>
      <c r="W112" s="103" t="s">
        <v>66</v>
      </c>
      <c r="X112" s="103"/>
      <c r="Y112" s="103"/>
      <c r="Z112" s="103" t="s">
        <v>66</v>
      </c>
      <c r="AA112" s="103"/>
      <c r="AB112" s="103" t="s">
        <v>66</v>
      </c>
      <c r="AC112" s="103"/>
      <c r="AD112" s="103"/>
      <c r="AE112" s="103"/>
      <c r="AF112" s="103"/>
      <c r="AG112" s="103"/>
      <c r="AH112" s="103"/>
      <c r="AI112" s="103"/>
      <c r="AJ112" s="6">
        <f>COUNTIF(U112:AI112,"+")</f>
        <v>3</v>
      </c>
      <c r="AL112" s="45"/>
    </row>
    <row r="113" spans="1:38" ht="16.5">
      <c r="A113" s="142" t="str">
        <f>Команды!A112</f>
        <v>RU3801001</v>
      </c>
      <c r="B113" s="143" t="str">
        <f>Команды!B112</f>
        <v>Бозон Хиггса</v>
      </c>
      <c r="C113" s="143" t="str">
        <f>Команды!C112</f>
        <v>Иркутск</v>
      </c>
      <c r="D113" s="6">
        <f>T113+AJ113</f>
        <v>10</v>
      </c>
      <c r="E113" s="65" t="s">
        <v>66</v>
      </c>
      <c r="F113" s="65"/>
      <c r="G113" s="65" t="s">
        <v>66</v>
      </c>
      <c r="H113" s="65"/>
      <c r="I113" s="65"/>
      <c r="J113" s="65" t="s">
        <v>66</v>
      </c>
      <c r="K113" s="65" t="s">
        <v>66</v>
      </c>
      <c r="L113" s="65"/>
      <c r="M113" s="65"/>
      <c r="N113" s="65"/>
      <c r="O113" s="65"/>
      <c r="P113" s="65" t="s">
        <v>66</v>
      </c>
      <c r="Q113" s="65" t="s">
        <v>66</v>
      </c>
      <c r="R113" s="65" t="s">
        <v>66</v>
      </c>
      <c r="S113" s="65" t="s">
        <v>66</v>
      </c>
      <c r="T113" s="6">
        <f>COUNTIF(E113:S113,"+")</f>
        <v>8</v>
      </c>
      <c r="U113" s="65"/>
      <c r="V113" s="65"/>
      <c r="W113" s="65" t="s">
        <v>66</v>
      </c>
      <c r="X113" s="65"/>
      <c r="Y113" s="65" t="s">
        <v>66</v>
      </c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">
        <f>COUNTIF(U113:AI113,"+")</f>
        <v>2</v>
      </c>
      <c r="AL113" s="45"/>
    </row>
    <row r="114" spans="1:38" ht="16.5">
      <c r="A114" s="142" t="str">
        <f>Команды!A113</f>
        <v>RU3801002</v>
      </c>
      <c r="B114" s="144" t="str">
        <f>Команды!B113</f>
        <v>ZOG</v>
      </c>
      <c r="C114" s="144" t="str">
        <f>Команды!C113</f>
        <v>Иркутск</v>
      </c>
      <c r="D114" s="6">
        <f>T114+AJ114</f>
        <v>5</v>
      </c>
      <c r="E114" s="65" t="s">
        <v>66</v>
      </c>
      <c r="F114" s="65"/>
      <c r="G114" s="65" t="s">
        <v>66</v>
      </c>
      <c r="H114" s="65"/>
      <c r="I114" s="65"/>
      <c r="J114" s="65"/>
      <c r="K114" s="65" t="s">
        <v>66</v>
      </c>
      <c r="L114" s="65"/>
      <c r="M114" s="65"/>
      <c r="N114" s="65"/>
      <c r="O114" s="65"/>
      <c r="P114" s="65"/>
      <c r="Q114" s="65" t="s">
        <v>66</v>
      </c>
      <c r="R114" s="65"/>
      <c r="S114" s="65"/>
      <c r="T114" s="6">
        <f>COUNTIF(E114:S114,"+")</f>
        <v>4</v>
      </c>
      <c r="U114" s="65"/>
      <c r="V114" s="65"/>
      <c r="W114" s="65"/>
      <c r="X114" s="65"/>
      <c r="Y114" s="65" t="s">
        <v>66</v>
      </c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">
        <f>COUNTIF(U114:AI114,"+")</f>
        <v>1</v>
      </c>
      <c r="AL114" s="45"/>
    </row>
    <row r="115" spans="1:38" ht="16.5">
      <c r="A115" s="142" t="str">
        <f>Команды!A114</f>
        <v>RU3801003</v>
      </c>
      <c r="B115" s="144" t="str">
        <f>Команды!B114</f>
        <v>Инфа-100</v>
      </c>
      <c r="C115" s="144" t="str">
        <f>Команды!C114</f>
        <v>Иркутск</v>
      </c>
      <c r="D115" s="6">
        <f>T115+AJ115</f>
        <v>0</v>
      </c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">
        <f>COUNTIF(E115:S115,"+")</f>
        <v>0</v>
      </c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">
        <f>COUNTIF(U115:AI115,"+")</f>
        <v>0</v>
      </c>
      <c r="AL115" s="45"/>
    </row>
    <row r="116" spans="1:38" ht="16.5">
      <c r="A116" s="142" t="str">
        <f>Команды!A115</f>
        <v>RU3801004</v>
      </c>
      <c r="B116" s="144" t="str">
        <f>Команды!B115</f>
        <v>Сталин печёт блины</v>
      </c>
      <c r="C116" s="144" t="str">
        <f>Команды!C115</f>
        <v>Иркутск</v>
      </c>
      <c r="D116" s="6">
        <f>T116+AJ116</f>
        <v>8</v>
      </c>
      <c r="E116" s="65" t="s">
        <v>66</v>
      </c>
      <c r="F116" s="65"/>
      <c r="G116" s="65" t="s">
        <v>66</v>
      </c>
      <c r="H116" s="65"/>
      <c r="I116" s="65" t="s">
        <v>66</v>
      </c>
      <c r="J116" s="65"/>
      <c r="K116" s="65"/>
      <c r="L116" s="65"/>
      <c r="M116" s="65"/>
      <c r="N116" s="65"/>
      <c r="O116" s="65"/>
      <c r="P116" s="65" t="s">
        <v>66</v>
      </c>
      <c r="Q116" s="65" t="s">
        <v>66</v>
      </c>
      <c r="R116" s="65" t="s">
        <v>66</v>
      </c>
      <c r="S116" s="65" t="s">
        <v>66</v>
      </c>
      <c r="T116" s="6">
        <f>COUNTIF(E116:S116,"+")</f>
        <v>7</v>
      </c>
      <c r="U116" s="65"/>
      <c r="V116" s="65"/>
      <c r="W116" s="65"/>
      <c r="X116" s="65"/>
      <c r="Y116" s="65"/>
      <c r="Z116" s="65" t="s">
        <v>66</v>
      </c>
      <c r="AA116" s="65"/>
      <c r="AB116" s="65"/>
      <c r="AC116" s="65"/>
      <c r="AD116" s="65"/>
      <c r="AE116" s="65"/>
      <c r="AF116" s="65"/>
      <c r="AG116" s="65"/>
      <c r="AH116" s="65"/>
      <c r="AI116" s="65"/>
      <c r="AJ116" s="6">
        <f>COUNTIF(U116:AI116,"+")</f>
        <v>1</v>
      </c>
      <c r="AL116" s="45"/>
    </row>
    <row r="117" spans="1:38" ht="16.5">
      <c r="A117" s="142" t="str">
        <f>Команды!A116</f>
        <v>RU3801005</v>
      </c>
      <c r="B117" s="144" t="str">
        <f>Команды!B116</f>
        <v>Марс</v>
      </c>
      <c r="C117" s="144" t="str">
        <f>Команды!C116</f>
        <v>Иркутск</v>
      </c>
      <c r="D117" s="6">
        <f>T117+AJ117</f>
        <v>9</v>
      </c>
      <c r="E117" s="65" t="s">
        <v>66</v>
      </c>
      <c r="F117" s="65"/>
      <c r="G117" s="65"/>
      <c r="H117" s="65"/>
      <c r="I117" s="65" t="s">
        <v>66</v>
      </c>
      <c r="J117" s="65"/>
      <c r="K117" s="65" t="s">
        <v>66</v>
      </c>
      <c r="L117" s="65"/>
      <c r="M117" s="65"/>
      <c r="N117" s="65"/>
      <c r="O117" s="65"/>
      <c r="P117" s="65" t="s">
        <v>66</v>
      </c>
      <c r="Q117" s="65" t="s">
        <v>66</v>
      </c>
      <c r="R117" s="65" t="s">
        <v>66</v>
      </c>
      <c r="S117" s="65" t="s">
        <v>66</v>
      </c>
      <c r="T117" s="6">
        <f>COUNTIF(E117:S117,"+")</f>
        <v>7</v>
      </c>
      <c r="U117" s="65"/>
      <c r="V117" s="65"/>
      <c r="W117" s="65" t="s">
        <v>66</v>
      </c>
      <c r="X117" s="65"/>
      <c r="Y117" s="65" t="s">
        <v>66</v>
      </c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">
        <f>COUNTIF(U117:AI117,"+")</f>
        <v>2</v>
      </c>
      <c r="AL117" s="45"/>
    </row>
    <row r="118" spans="1:38" ht="16.5">
      <c r="A118" s="142" t="str">
        <f>Команды!A117</f>
        <v>RU3801006</v>
      </c>
      <c r="B118" s="144" t="str">
        <f>Команды!B117</f>
        <v>Тартар</v>
      </c>
      <c r="C118" s="144" t="str">
        <f>Команды!C117</f>
        <v>Иркутск</v>
      </c>
      <c r="D118" s="6">
        <f>T118+AJ118</f>
        <v>6</v>
      </c>
      <c r="E118" s="65" t="s">
        <v>66</v>
      </c>
      <c r="F118" s="65"/>
      <c r="G118" s="65" t="s">
        <v>66</v>
      </c>
      <c r="H118" s="65"/>
      <c r="I118" s="65" t="s">
        <v>66</v>
      </c>
      <c r="J118" s="65" t="s">
        <v>66</v>
      </c>
      <c r="K118" s="65"/>
      <c r="L118" s="65"/>
      <c r="M118" s="65"/>
      <c r="N118" s="65"/>
      <c r="O118" s="65"/>
      <c r="P118" s="65"/>
      <c r="Q118" s="65" t="s">
        <v>66</v>
      </c>
      <c r="R118" s="65"/>
      <c r="S118" s="65"/>
      <c r="T118" s="6">
        <f>COUNTIF(E118:S118,"+")</f>
        <v>5</v>
      </c>
      <c r="U118" s="65"/>
      <c r="V118" s="65"/>
      <c r="W118" s="65"/>
      <c r="X118" s="65"/>
      <c r="Y118" s="65"/>
      <c r="Z118" s="65"/>
      <c r="AA118" s="65"/>
      <c r="AB118" s="65" t="s">
        <v>66</v>
      </c>
      <c r="AC118" s="65"/>
      <c r="AD118" s="65"/>
      <c r="AE118" s="65"/>
      <c r="AF118" s="65"/>
      <c r="AG118" s="65"/>
      <c r="AH118" s="65"/>
      <c r="AI118" s="65"/>
      <c r="AJ118" s="6">
        <f>COUNTIF(U118:AI118,"+")</f>
        <v>1</v>
      </c>
      <c r="AL118" s="45"/>
    </row>
    <row r="119" spans="1:38" ht="16.5">
      <c r="A119" s="142" t="str">
        <f>Команды!A118</f>
        <v>RU3801007</v>
      </c>
      <c r="B119" s="144" t="str">
        <f>Команды!B118</f>
        <v>Аутята</v>
      </c>
      <c r="C119" s="144" t="str">
        <f>Команды!C118</f>
        <v>Иркутск</v>
      </c>
      <c r="D119" s="6">
        <f>T119+AJ119</f>
        <v>11</v>
      </c>
      <c r="E119" s="65" t="s">
        <v>66</v>
      </c>
      <c r="F119" s="65"/>
      <c r="G119" s="65" t="s">
        <v>66</v>
      </c>
      <c r="H119" s="65"/>
      <c r="I119" s="65" t="s">
        <v>66</v>
      </c>
      <c r="J119" s="65"/>
      <c r="K119" s="65" t="s">
        <v>66</v>
      </c>
      <c r="L119" s="65"/>
      <c r="M119" s="65"/>
      <c r="N119" s="65"/>
      <c r="O119" s="65"/>
      <c r="P119" s="65"/>
      <c r="Q119" s="65" t="s">
        <v>66</v>
      </c>
      <c r="R119" s="65" t="s">
        <v>66</v>
      </c>
      <c r="S119" s="65" t="s">
        <v>66</v>
      </c>
      <c r="T119" s="6">
        <f>COUNTIF(E119:S119,"+")</f>
        <v>7</v>
      </c>
      <c r="U119" s="65"/>
      <c r="V119" s="65"/>
      <c r="W119" s="65" t="s">
        <v>66</v>
      </c>
      <c r="X119" s="65"/>
      <c r="Y119" s="65"/>
      <c r="Z119" s="65" t="s">
        <v>66</v>
      </c>
      <c r="AA119" s="65"/>
      <c r="AB119" s="65" t="s">
        <v>66</v>
      </c>
      <c r="AC119" s="65"/>
      <c r="AD119" s="65"/>
      <c r="AE119" s="65" t="s">
        <v>66</v>
      </c>
      <c r="AF119" s="65"/>
      <c r="AG119" s="65"/>
      <c r="AH119" s="65"/>
      <c r="AI119" s="65"/>
      <c r="AJ119" s="6">
        <f>COUNTIF(U119:AI119,"+")</f>
        <v>4</v>
      </c>
      <c r="AL119" s="45"/>
    </row>
    <row r="120" spans="1:38" ht="16.5">
      <c r="A120" s="142" t="str">
        <f>Команды!A119</f>
        <v>RU3801008</v>
      </c>
      <c r="B120" s="144" t="str">
        <f>Команды!B119</f>
        <v>Астрологические ёжики</v>
      </c>
      <c r="C120" s="144" t="str">
        <f>Команды!C119</f>
        <v>Иркутск</v>
      </c>
      <c r="D120" s="6">
        <f>T120+AJ120</f>
        <v>8</v>
      </c>
      <c r="E120" s="65" t="s">
        <v>66</v>
      </c>
      <c r="F120" s="65"/>
      <c r="G120" s="65" t="s">
        <v>66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 t="s">
        <v>66</v>
      </c>
      <c r="R120" s="65" t="s">
        <v>66</v>
      </c>
      <c r="S120" s="65"/>
      <c r="T120" s="6">
        <f>COUNTIF(E120:S120,"+")</f>
        <v>4</v>
      </c>
      <c r="U120" s="65"/>
      <c r="V120" s="65"/>
      <c r="W120" s="65" t="s">
        <v>66</v>
      </c>
      <c r="X120" s="65" t="s">
        <v>66</v>
      </c>
      <c r="Y120" s="65" t="s">
        <v>66</v>
      </c>
      <c r="Z120" s="65"/>
      <c r="AA120" s="65"/>
      <c r="AB120" s="65"/>
      <c r="AC120" s="65"/>
      <c r="AD120" s="65"/>
      <c r="AE120" s="65"/>
      <c r="AF120" s="65"/>
      <c r="AG120" s="65"/>
      <c r="AH120" s="65" t="s">
        <v>66</v>
      </c>
      <c r="AI120" s="65"/>
      <c r="AJ120" s="6">
        <f>COUNTIF(U120:AI120,"+")</f>
        <v>4</v>
      </c>
      <c r="AL120" s="45"/>
    </row>
    <row r="121" spans="1:38" ht="16.5">
      <c r="A121" s="142" t="str">
        <f>Команды!A120</f>
        <v>RU3801009</v>
      </c>
      <c r="B121" s="144" t="str">
        <f>Команды!B120</f>
        <v>Лёгкая ирония</v>
      </c>
      <c r="C121" s="144" t="str">
        <f>Команды!C120</f>
        <v>Иркутск</v>
      </c>
      <c r="D121" s="6">
        <f>T121+AJ121</f>
        <v>7</v>
      </c>
      <c r="E121" s="65" t="s">
        <v>66</v>
      </c>
      <c r="F121" s="65"/>
      <c r="G121" s="65" t="s">
        <v>66</v>
      </c>
      <c r="H121" s="65"/>
      <c r="I121" s="65"/>
      <c r="J121" s="65"/>
      <c r="K121" s="65"/>
      <c r="L121" s="65"/>
      <c r="M121" s="65"/>
      <c r="N121" s="65"/>
      <c r="O121" s="65"/>
      <c r="P121" s="65" t="s">
        <v>66</v>
      </c>
      <c r="Q121" s="65" t="s">
        <v>66</v>
      </c>
      <c r="R121" s="65" t="s">
        <v>66</v>
      </c>
      <c r="S121" s="65" t="s">
        <v>66</v>
      </c>
      <c r="T121" s="6">
        <f>COUNTIF(E121:S121,"+")</f>
        <v>6</v>
      </c>
      <c r="U121" s="65"/>
      <c r="V121" s="65"/>
      <c r="W121" s="65" t="s">
        <v>66</v>
      </c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">
        <f>COUNTIF(U121:AI121,"+")</f>
        <v>1</v>
      </c>
      <c r="AL121" s="45"/>
    </row>
    <row r="122" spans="1:38" ht="16.5">
      <c r="A122" s="142" t="str">
        <f>Команды!A121</f>
        <v>RU3801010</v>
      </c>
      <c r="B122" s="144" t="str">
        <f>Команды!B121</f>
        <v>Деловой грейпфрут</v>
      </c>
      <c r="C122" s="144" t="str">
        <f>Команды!C121</f>
        <v>Иркутск</v>
      </c>
      <c r="D122" s="6">
        <f>T122+AJ122</f>
        <v>10</v>
      </c>
      <c r="E122" s="65" t="s">
        <v>66</v>
      </c>
      <c r="F122" s="65"/>
      <c r="G122" s="65" t="s">
        <v>66</v>
      </c>
      <c r="H122" s="65"/>
      <c r="I122" s="65" t="s">
        <v>66</v>
      </c>
      <c r="J122" s="65" t="s">
        <v>66</v>
      </c>
      <c r="K122" s="65" t="s">
        <v>66</v>
      </c>
      <c r="L122" s="65"/>
      <c r="M122" s="65"/>
      <c r="N122" s="65"/>
      <c r="O122" s="65" t="s">
        <v>66</v>
      </c>
      <c r="P122" s="65" t="s">
        <v>66</v>
      </c>
      <c r="Q122" s="65" t="s">
        <v>66</v>
      </c>
      <c r="R122" s="65"/>
      <c r="S122" s="65"/>
      <c r="T122" s="6">
        <f>COUNTIF(E122:S122,"+")</f>
        <v>8</v>
      </c>
      <c r="U122" s="65"/>
      <c r="V122" s="65"/>
      <c r="W122" s="65" t="s">
        <v>66</v>
      </c>
      <c r="X122" s="65"/>
      <c r="Y122" s="65"/>
      <c r="Z122" s="65"/>
      <c r="AA122" s="65"/>
      <c r="AB122" s="65" t="s">
        <v>66</v>
      </c>
      <c r="AC122" s="65"/>
      <c r="AD122" s="65"/>
      <c r="AE122" s="65"/>
      <c r="AF122" s="65"/>
      <c r="AG122" s="65"/>
      <c r="AH122" s="65"/>
      <c r="AI122" s="65"/>
      <c r="AJ122" s="6">
        <f>COUNTIF(U122:AI122,"+")</f>
        <v>2</v>
      </c>
      <c r="AL122" s="45"/>
    </row>
    <row r="123" spans="1:38" ht="16.5">
      <c r="A123" s="142" t="str">
        <f>Команды!A122</f>
        <v>RU3801011</v>
      </c>
      <c r="B123" s="144" t="str">
        <f>Команды!B122</f>
        <v>Совушки</v>
      </c>
      <c r="C123" s="144" t="str">
        <f>Команды!C122</f>
        <v>Иркутск</v>
      </c>
      <c r="D123" s="6">
        <f>T123+AJ123</f>
        <v>5</v>
      </c>
      <c r="E123" s="65"/>
      <c r="F123" s="65"/>
      <c r="G123" s="65"/>
      <c r="H123" s="65"/>
      <c r="I123" s="65" t="s">
        <v>66</v>
      </c>
      <c r="J123" s="65"/>
      <c r="K123" s="65"/>
      <c r="L123" s="65"/>
      <c r="M123" s="65"/>
      <c r="N123" s="65"/>
      <c r="O123" s="65"/>
      <c r="P123" s="65"/>
      <c r="Q123" s="65" t="s">
        <v>66</v>
      </c>
      <c r="R123" s="65"/>
      <c r="S123" s="65" t="s">
        <v>66</v>
      </c>
      <c r="T123" s="6">
        <f>COUNTIF(E123:S123,"+")</f>
        <v>3</v>
      </c>
      <c r="U123" s="65"/>
      <c r="V123" s="65"/>
      <c r="W123" s="65" t="s">
        <v>66</v>
      </c>
      <c r="X123" s="65"/>
      <c r="Y123" s="65"/>
      <c r="Z123" s="65"/>
      <c r="AA123" s="65"/>
      <c r="AB123" s="65" t="s">
        <v>66</v>
      </c>
      <c r="AC123" s="65"/>
      <c r="AD123" s="65"/>
      <c r="AE123" s="65"/>
      <c r="AF123" s="65"/>
      <c r="AG123" s="65"/>
      <c r="AH123" s="65"/>
      <c r="AI123" s="65"/>
      <c r="AJ123" s="6">
        <f>COUNTIF(U123:AI123,"+")</f>
        <v>2</v>
      </c>
      <c r="AL123" s="45"/>
    </row>
    <row r="124" spans="1:38" ht="16.5">
      <c r="A124" s="142" t="str">
        <f>Команды!A123</f>
        <v>RU3801012</v>
      </c>
      <c r="B124" s="144" t="str">
        <f>Команды!B123</f>
        <v>Единорожики</v>
      </c>
      <c r="C124" s="144" t="str">
        <f>Команды!C123</f>
        <v>Иркутск</v>
      </c>
      <c r="D124" s="6">
        <f>T124+AJ124</f>
        <v>3</v>
      </c>
      <c r="E124" s="65" t="s">
        <v>66</v>
      </c>
      <c r="F124" s="65"/>
      <c r="G124" s="65" t="s">
        <v>66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 t="s">
        <v>66</v>
      </c>
      <c r="R124" s="65"/>
      <c r="S124" s="65"/>
      <c r="T124" s="6">
        <f>COUNTIF(E124:S124,"+")</f>
        <v>3</v>
      </c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">
        <f>COUNTIF(U124:AI124,"+")</f>
        <v>0</v>
      </c>
      <c r="AL124" s="45"/>
    </row>
    <row r="125" spans="1:38" ht="16.5">
      <c r="A125" s="142" t="str">
        <f>Команды!A124</f>
        <v>RU3801013</v>
      </c>
      <c r="B125" s="144" t="str">
        <f>Команды!B124</f>
        <v>Гротеск</v>
      </c>
      <c r="C125" s="144" t="str">
        <f>Команды!C124</f>
        <v>Иркутск</v>
      </c>
      <c r="D125" s="6">
        <f>T125+AJ125</f>
        <v>3</v>
      </c>
      <c r="E125" s="65"/>
      <c r="F125" s="65"/>
      <c r="G125" s="65" t="s">
        <v>66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 t="s">
        <v>66</v>
      </c>
      <c r="R125" s="65"/>
      <c r="S125" s="65" t="s">
        <v>66</v>
      </c>
      <c r="T125" s="6">
        <f>COUNTIF(E125:S125,"+")</f>
        <v>3</v>
      </c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">
        <f>COUNTIF(U125:AI125,"+")</f>
        <v>0</v>
      </c>
      <c r="AL125" s="45"/>
    </row>
    <row r="126" spans="1:38" ht="16.5">
      <c r="A126" s="142" t="str">
        <f>Команды!A125</f>
        <v>RU3801014</v>
      </c>
      <c r="B126" s="144" t="str">
        <f>Команды!B125</f>
        <v>Дай Леща</v>
      </c>
      <c r="C126" s="144" t="str">
        <f>Команды!C125</f>
        <v>Иркутск</v>
      </c>
      <c r="D126" s="6">
        <f>T126+AJ126</f>
        <v>1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 t="s">
        <v>66</v>
      </c>
      <c r="R126" s="65"/>
      <c r="S126" s="65"/>
      <c r="T126" s="6">
        <f>COUNTIF(E126:S126,"+")</f>
        <v>1</v>
      </c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">
        <f>COUNTIF(U126:AI126,"+")</f>
        <v>0</v>
      </c>
      <c r="AL126" s="45"/>
    </row>
    <row r="127" spans="1:38" ht="16.5">
      <c r="A127" s="142" t="str">
        <f>Команды!A126</f>
        <v>RU3801015</v>
      </c>
      <c r="B127" s="144" t="str">
        <f>Команды!B126</f>
        <v>Шок и трепет</v>
      </c>
      <c r="C127" s="144" t="str">
        <f>Команды!C126</f>
        <v>Иркутск</v>
      </c>
      <c r="D127" s="6">
        <f>T127+AJ127</f>
        <v>5</v>
      </c>
      <c r="E127" s="65" t="s">
        <v>66</v>
      </c>
      <c r="F127" s="65"/>
      <c r="G127" s="65"/>
      <c r="H127" s="65"/>
      <c r="I127" s="65" t="s">
        <v>66</v>
      </c>
      <c r="J127" s="65"/>
      <c r="K127" s="65"/>
      <c r="L127" s="65"/>
      <c r="M127" s="65"/>
      <c r="N127" s="65"/>
      <c r="O127" s="65"/>
      <c r="P127" s="65" t="s">
        <v>66</v>
      </c>
      <c r="Q127" s="65" t="s">
        <v>66</v>
      </c>
      <c r="R127" s="65"/>
      <c r="S127" s="65"/>
      <c r="T127" s="6">
        <f>COUNTIF(E127:S127,"+")</f>
        <v>4</v>
      </c>
      <c r="U127" s="65"/>
      <c r="V127" s="65"/>
      <c r="W127" s="65" t="s">
        <v>66</v>
      </c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">
        <f>COUNTIF(U127:AI127,"+")</f>
        <v>1</v>
      </c>
      <c r="AL127" s="45"/>
    </row>
    <row r="128" spans="1:38" ht="16.5">
      <c r="A128" s="142" t="str">
        <f>Команды!A127</f>
        <v>RU3801016</v>
      </c>
      <c r="B128" s="144" t="str">
        <f>Команды!B127</f>
        <v>Квалифицированный ананас</v>
      </c>
      <c r="C128" s="144" t="str">
        <f>Команды!C127</f>
        <v>Иркутск</v>
      </c>
      <c r="D128" s="6">
        <f>T128+AJ128</f>
        <v>2</v>
      </c>
      <c r="E128" s="65" t="s">
        <v>66</v>
      </c>
      <c r="F128" s="65"/>
      <c r="G128" s="65" t="s">
        <v>66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">
        <f>COUNTIF(E128:S128,"+")</f>
        <v>2</v>
      </c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">
        <f>COUNTIF(U128:AI128,"+")</f>
        <v>0</v>
      </c>
      <c r="AL128" s="45"/>
    </row>
    <row r="129" spans="1:38" ht="16.5">
      <c r="A129" s="142" t="str">
        <f>Команды!A128</f>
        <v>RU3801017</v>
      </c>
      <c r="B129" s="144" t="str">
        <f>Команды!B128</f>
        <v>Фуфламицин</v>
      </c>
      <c r="C129" s="144" t="str">
        <f>Команды!C128</f>
        <v>Ангарск</v>
      </c>
      <c r="D129" s="6">
        <f>T129+AJ129</f>
        <v>6</v>
      </c>
      <c r="E129" s="65"/>
      <c r="F129" s="65"/>
      <c r="G129" s="65" t="s">
        <v>66</v>
      </c>
      <c r="H129" s="65"/>
      <c r="I129" s="65" t="s">
        <v>66</v>
      </c>
      <c r="J129" s="65"/>
      <c r="K129" s="65"/>
      <c r="L129" s="65"/>
      <c r="M129" s="65"/>
      <c r="N129" s="65"/>
      <c r="O129" s="65"/>
      <c r="P129" s="65"/>
      <c r="Q129" s="65" t="s">
        <v>66</v>
      </c>
      <c r="R129" s="65" t="s">
        <v>66</v>
      </c>
      <c r="S129" s="65"/>
      <c r="T129" s="6">
        <f>COUNTIF(E129:S129,"+")</f>
        <v>4</v>
      </c>
      <c r="U129" s="65"/>
      <c r="V129" s="65"/>
      <c r="W129" s="65" t="s">
        <v>66</v>
      </c>
      <c r="X129" s="65"/>
      <c r="Y129" s="65"/>
      <c r="Z129" s="65"/>
      <c r="AA129" s="65"/>
      <c r="AB129" s="65" t="s">
        <v>66</v>
      </c>
      <c r="AC129" s="65"/>
      <c r="AD129" s="65"/>
      <c r="AE129" s="65"/>
      <c r="AF129" s="65"/>
      <c r="AG129" s="65"/>
      <c r="AH129" s="65"/>
      <c r="AI129" s="65"/>
      <c r="AJ129" s="6">
        <f>COUNTIF(U129:AI129,"+")</f>
        <v>2</v>
      </c>
      <c r="AL129" s="45"/>
    </row>
    <row r="130" spans="1:38" ht="16.5">
      <c r="A130" s="147" t="str">
        <f>Команды!A129</f>
        <v>AM0101001</v>
      </c>
      <c r="B130" s="148" t="str">
        <f>Команды!B129</f>
        <v>Фарго</v>
      </c>
      <c r="C130" s="148" t="str">
        <f>Команды!C129</f>
        <v>Ереван</v>
      </c>
      <c r="D130" s="6">
        <f>T130+AJ130</f>
        <v>3</v>
      </c>
      <c r="E130" s="33"/>
      <c r="F130" s="33"/>
      <c r="G130" s="65" t="s">
        <v>66</v>
      </c>
      <c r="H130" s="33"/>
      <c r="I130" s="33"/>
      <c r="J130" s="33"/>
      <c r="K130" s="65" t="s">
        <v>66</v>
      </c>
      <c r="L130" s="33"/>
      <c r="M130" s="33"/>
      <c r="N130" s="33"/>
      <c r="O130" s="33"/>
      <c r="P130" s="33"/>
      <c r="Q130" s="65" t="s">
        <v>66</v>
      </c>
      <c r="R130" s="33"/>
      <c r="S130" s="33"/>
      <c r="T130" s="6">
        <f>COUNTIF(E130:S130,"+")</f>
        <v>3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6">
        <f>COUNTIF(U130:AI130,"+")</f>
        <v>0</v>
      </c>
      <c r="AL130" s="45"/>
    </row>
    <row r="131" spans="1:38" ht="16.5">
      <c r="A131" s="149" t="str">
        <f>Команды!A130</f>
        <v>RU3701001</v>
      </c>
      <c r="B131" s="150" t="str">
        <f>Команды!B130</f>
        <v>Фрегат</v>
      </c>
      <c r="C131" s="150" t="str">
        <f>Команды!C130</f>
        <v>Иваново</v>
      </c>
      <c r="D131" s="6">
        <f>T131+AJ131</f>
        <v>8</v>
      </c>
      <c r="E131" s="33"/>
      <c r="F131" s="33"/>
      <c r="G131" s="33"/>
      <c r="H131" s="33"/>
      <c r="I131" s="33" t="s">
        <v>66</v>
      </c>
      <c r="J131" s="33"/>
      <c r="K131" s="33"/>
      <c r="L131" s="33"/>
      <c r="M131" s="33"/>
      <c r="N131" s="33"/>
      <c r="O131" s="33"/>
      <c r="P131" s="33" t="s">
        <v>66</v>
      </c>
      <c r="Q131" s="33" t="s">
        <v>66</v>
      </c>
      <c r="R131" s="33" t="s">
        <v>66</v>
      </c>
      <c r="S131" s="33" t="s">
        <v>66</v>
      </c>
      <c r="T131" s="6">
        <f>COUNTIF(E131:S131,"+")</f>
        <v>5</v>
      </c>
      <c r="U131" s="33"/>
      <c r="V131" s="33"/>
      <c r="W131" s="33" t="s">
        <v>66</v>
      </c>
      <c r="X131" s="33" t="s">
        <v>66</v>
      </c>
      <c r="Y131" s="33"/>
      <c r="Z131" s="33" t="s">
        <v>66</v>
      </c>
      <c r="AA131" s="33"/>
      <c r="AB131" s="33"/>
      <c r="AC131" s="33"/>
      <c r="AD131" s="33"/>
      <c r="AE131" s="33"/>
      <c r="AF131" s="33"/>
      <c r="AG131" s="33"/>
      <c r="AH131" s="33"/>
      <c r="AI131" s="33"/>
      <c r="AJ131" s="6">
        <f>COUNTIF(U131:AI131,"+")</f>
        <v>3</v>
      </c>
      <c r="AL131" s="45"/>
    </row>
    <row r="132" spans="1:38" ht="16.5">
      <c r="A132" s="149" t="str">
        <f>Команды!A131</f>
        <v>RU3701002</v>
      </c>
      <c r="B132" s="150" t="str">
        <f>Команды!B131</f>
        <v>Легион 22</v>
      </c>
      <c r="C132" s="150" t="str">
        <f>Команды!C131</f>
        <v>Иваново</v>
      </c>
      <c r="D132" s="6">
        <f>T132+AJ132</f>
        <v>4</v>
      </c>
      <c r="E132" s="33"/>
      <c r="F132" s="33"/>
      <c r="G132" s="33" t="s">
        <v>66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 t="s">
        <v>66</v>
      </c>
      <c r="R132" s="33"/>
      <c r="S132" s="33" t="s">
        <v>66</v>
      </c>
      <c r="T132" s="6">
        <f>COUNTIF(E132:S132,"+")</f>
        <v>3</v>
      </c>
      <c r="U132" s="33"/>
      <c r="V132" s="33"/>
      <c r="W132" s="33" t="s">
        <v>66</v>
      </c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6">
        <f>COUNTIF(U132:AI132,"+")</f>
        <v>1</v>
      </c>
      <c r="AL132" s="45"/>
    </row>
    <row r="133" spans="1:38" ht="16.5">
      <c r="A133" s="149" t="str">
        <f>Команды!A132</f>
        <v>RU3701003</v>
      </c>
      <c r="B133" s="150" t="str">
        <f>Команды!B132</f>
        <v>ФФФ</v>
      </c>
      <c r="C133" s="150" t="str">
        <f>Команды!C132</f>
        <v>Иваново</v>
      </c>
      <c r="D133" s="6">
        <f>T133+AJ133</f>
        <v>8</v>
      </c>
      <c r="E133" s="33"/>
      <c r="F133" s="33"/>
      <c r="G133" s="33" t="s">
        <v>66</v>
      </c>
      <c r="H133" s="33"/>
      <c r="I133" s="33"/>
      <c r="J133" s="33"/>
      <c r="K133" s="33"/>
      <c r="L133" s="33" t="s">
        <v>66</v>
      </c>
      <c r="M133" s="33" t="s">
        <v>66</v>
      </c>
      <c r="N133" s="33"/>
      <c r="O133" s="33"/>
      <c r="P133" s="33"/>
      <c r="Q133" s="33" t="s">
        <v>66</v>
      </c>
      <c r="R133" s="33"/>
      <c r="S133" s="33" t="s">
        <v>66</v>
      </c>
      <c r="T133" s="6">
        <f>COUNTIF(E133:S133,"+")</f>
        <v>5</v>
      </c>
      <c r="U133" s="33"/>
      <c r="V133" s="33"/>
      <c r="W133" s="33" t="s">
        <v>66</v>
      </c>
      <c r="X133" s="33" t="s">
        <v>66</v>
      </c>
      <c r="Y133" s="33"/>
      <c r="Z133" s="33" t="s">
        <v>66</v>
      </c>
      <c r="AA133" s="33"/>
      <c r="AB133" s="33"/>
      <c r="AC133" s="33"/>
      <c r="AD133" s="33"/>
      <c r="AE133" s="33"/>
      <c r="AF133" s="33"/>
      <c r="AG133" s="33"/>
      <c r="AH133" s="33"/>
      <c r="AI133" s="33"/>
      <c r="AJ133" s="6">
        <f>COUNTIF(U133:AI133,"+")</f>
        <v>3</v>
      </c>
      <c r="AL133" s="45"/>
    </row>
    <row r="134" spans="1:38" ht="16.5">
      <c r="A134" s="149" t="str">
        <f>Команды!A133</f>
        <v>RU3701004</v>
      </c>
      <c r="B134" s="150" t="str">
        <f>Команды!B133</f>
        <v>Link-22</v>
      </c>
      <c r="C134" s="150" t="str">
        <f>Команды!C133</f>
        <v>Иваново</v>
      </c>
      <c r="D134" s="6">
        <f>T134+AJ134</f>
        <v>9</v>
      </c>
      <c r="E134" s="33" t="s">
        <v>66</v>
      </c>
      <c r="F134" s="33"/>
      <c r="G134" s="33" t="s">
        <v>66</v>
      </c>
      <c r="H134" s="33"/>
      <c r="I134" s="33" t="s">
        <v>66</v>
      </c>
      <c r="J134" s="33" t="s">
        <v>66</v>
      </c>
      <c r="K134" s="33"/>
      <c r="L134" s="33"/>
      <c r="M134" s="33"/>
      <c r="N134" s="33"/>
      <c r="O134" s="33"/>
      <c r="P134" s="33"/>
      <c r="Q134" s="33" t="s">
        <v>66</v>
      </c>
      <c r="R134" s="33"/>
      <c r="S134" s="33"/>
      <c r="T134" s="6">
        <f>COUNTIF(E134:S134,"+")</f>
        <v>5</v>
      </c>
      <c r="U134" s="33"/>
      <c r="V134" s="33"/>
      <c r="W134" s="33" t="s">
        <v>66</v>
      </c>
      <c r="X134" s="33"/>
      <c r="Y134" s="33"/>
      <c r="Z134" s="33"/>
      <c r="AA134" s="33" t="s">
        <v>66</v>
      </c>
      <c r="AB134" s="33" t="s">
        <v>66</v>
      </c>
      <c r="AC134" s="33"/>
      <c r="AD134" s="33"/>
      <c r="AE134" s="33"/>
      <c r="AF134" s="33"/>
      <c r="AG134" s="33" t="s">
        <v>66</v>
      </c>
      <c r="AH134" s="33"/>
      <c r="AI134" s="33"/>
      <c r="AJ134" s="6">
        <f>COUNTIF(U134:AI134,"+")</f>
        <v>4</v>
      </c>
      <c r="AL134" s="45"/>
    </row>
    <row r="135" spans="1:38" ht="16.5">
      <c r="A135" s="151" t="str">
        <f>Команды!A134</f>
        <v>RU5401001</v>
      </c>
      <c r="B135" s="152" t="str">
        <f>Команды!B134</f>
        <v>Без пяти пол пятого</v>
      </c>
      <c r="C135" s="152" t="str">
        <f>Команды!C134</f>
        <v>Новосибирск</v>
      </c>
      <c r="D135" s="6">
        <f>T135+AJ135</f>
        <v>12</v>
      </c>
      <c r="E135" s="33" t="s">
        <v>66</v>
      </c>
      <c r="F135" s="33"/>
      <c r="G135" s="33" t="s">
        <v>66</v>
      </c>
      <c r="H135" s="33"/>
      <c r="I135" s="33" t="s">
        <v>66</v>
      </c>
      <c r="J135" s="33"/>
      <c r="K135" s="33"/>
      <c r="L135" s="33"/>
      <c r="M135" s="33" t="s">
        <v>66</v>
      </c>
      <c r="N135" s="33"/>
      <c r="O135" s="33"/>
      <c r="P135" s="33" t="s">
        <v>66</v>
      </c>
      <c r="Q135" s="33" t="s">
        <v>66</v>
      </c>
      <c r="R135" s="33" t="s">
        <v>66</v>
      </c>
      <c r="S135" s="33" t="s">
        <v>66</v>
      </c>
      <c r="T135" s="6">
        <f>COUNTIF(E135:S135,"+")</f>
        <v>8</v>
      </c>
      <c r="U135" s="33" t="s">
        <v>66</v>
      </c>
      <c r="V135" s="33"/>
      <c r="W135" s="33" t="s">
        <v>66</v>
      </c>
      <c r="X135" s="33" t="s">
        <v>66</v>
      </c>
      <c r="Y135" s="33"/>
      <c r="Z135" s="33"/>
      <c r="AA135" s="33"/>
      <c r="AB135" s="33"/>
      <c r="AC135" s="33"/>
      <c r="AD135" s="33"/>
      <c r="AE135" s="33"/>
      <c r="AF135" s="33"/>
      <c r="AG135" s="33" t="s">
        <v>66</v>
      </c>
      <c r="AH135" s="33"/>
      <c r="AI135" s="33"/>
      <c r="AJ135" s="6">
        <f>COUNTIF(U135:AI135,"+")</f>
        <v>4</v>
      </c>
      <c r="AL135" s="45"/>
    </row>
    <row r="136" spans="1:38" ht="16.5">
      <c r="A136" s="151" t="str">
        <f>Команды!A135</f>
        <v>RU5401002</v>
      </c>
      <c r="B136" s="152" t="str">
        <f>Команды!B135</f>
        <v>А5</v>
      </c>
      <c r="C136" s="152" t="str">
        <f>Команды!C135</f>
        <v>Новосибирск</v>
      </c>
      <c r="D136" s="6">
        <f>T136+AJ136</f>
        <v>7</v>
      </c>
      <c r="E136" s="33"/>
      <c r="F136" s="33" t="s">
        <v>66</v>
      </c>
      <c r="G136" s="33"/>
      <c r="H136" s="33"/>
      <c r="I136" s="33" t="s">
        <v>66</v>
      </c>
      <c r="J136" s="33"/>
      <c r="K136" s="33"/>
      <c r="L136" s="33"/>
      <c r="M136" s="33"/>
      <c r="N136" s="33"/>
      <c r="O136" s="33"/>
      <c r="P136" s="33" t="s">
        <v>66</v>
      </c>
      <c r="Q136" s="33" t="s">
        <v>66</v>
      </c>
      <c r="R136" s="33" t="s">
        <v>66</v>
      </c>
      <c r="S136" s="33"/>
      <c r="T136" s="6">
        <f>COUNTIF(E136:S136,"+")</f>
        <v>5</v>
      </c>
      <c r="U136" s="33" t="s">
        <v>66</v>
      </c>
      <c r="V136" s="33"/>
      <c r="W136" s="33"/>
      <c r="X136" s="33"/>
      <c r="Y136" s="33"/>
      <c r="Z136" s="33"/>
      <c r="AA136" s="33"/>
      <c r="AB136" s="33" t="s">
        <v>66</v>
      </c>
      <c r="AC136" s="33"/>
      <c r="AD136" s="33"/>
      <c r="AE136" s="33"/>
      <c r="AF136" s="33"/>
      <c r="AG136" s="33"/>
      <c r="AH136" s="33"/>
      <c r="AI136" s="33"/>
      <c r="AJ136" s="6">
        <f>COUNTIF(U136:AI136,"+")</f>
        <v>2</v>
      </c>
      <c r="AL136" s="45"/>
    </row>
    <row r="137" spans="1:38" ht="16.5">
      <c r="A137" s="153" t="str">
        <f>Команды!A136</f>
        <v>RU1601001</v>
      </c>
      <c r="B137" s="154" t="str">
        <f>Команды!B136</f>
        <v>Бугагашенька</v>
      </c>
      <c r="C137" s="154" t="str">
        <f>Команды!C136</f>
        <v>Казань</v>
      </c>
      <c r="D137" s="6">
        <f>T137+AJ137</f>
        <v>10</v>
      </c>
      <c r="E137" s="134" t="s">
        <v>66</v>
      </c>
      <c r="F137" s="134"/>
      <c r="G137" s="134" t="s">
        <v>66</v>
      </c>
      <c r="H137" s="134"/>
      <c r="I137" s="134" t="s">
        <v>66</v>
      </c>
      <c r="J137" s="134"/>
      <c r="K137" s="134"/>
      <c r="L137" s="134"/>
      <c r="M137" s="134"/>
      <c r="N137" s="134"/>
      <c r="O137" s="134"/>
      <c r="P137" s="134" t="s">
        <v>66</v>
      </c>
      <c r="Q137" s="134" t="s">
        <v>66</v>
      </c>
      <c r="R137" s="134" t="s">
        <v>66</v>
      </c>
      <c r="S137" s="134" t="s">
        <v>66</v>
      </c>
      <c r="T137" s="6">
        <f>COUNTIF(E137:S137,"+")</f>
        <v>7</v>
      </c>
      <c r="U137" s="134"/>
      <c r="V137" s="134"/>
      <c r="W137" s="134"/>
      <c r="X137" s="134"/>
      <c r="Y137" s="134"/>
      <c r="Z137" s="134" t="s">
        <v>66</v>
      </c>
      <c r="AA137" s="134"/>
      <c r="AB137" s="134"/>
      <c r="AC137" s="134"/>
      <c r="AD137" s="134"/>
      <c r="AE137" s="134" t="s">
        <v>66</v>
      </c>
      <c r="AF137" s="134"/>
      <c r="AG137" s="134"/>
      <c r="AH137" s="134"/>
      <c r="AI137" s="134" t="s">
        <v>66</v>
      </c>
      <c r="AJ137" s="6">
        <f>COUNTIF(U137:AI137,"+")</f>
        <v>3</v>
      </c>
      <c r="AL137" s="45"/>
    </row>
    <row r="138" spans="1:38" ht="16.5">
      <c r="A138" s="153" t="str">
        <f>Команды!A137</f>
        <v>RU1601002</v>
      </c>
      <c r="B138" s="154" t="str">
        <f>Команды!B137</f>
        <v>Молодежь Казани</v>
      </c>
      <c r="C138" s="154" t="str">
        <f>Команды!C137</f>
        <v>Казань</v>
      </c>
      <c r="D138" s="6">
        <f>T138+AJ138</f>
        <v>21</v>
      </c>
      <c r="E138" s="134" t="s">
        <v>66</v>
      </c>
      <c r="F138" s="134" t="s">
        <v>66</v>
      </c>
      <c r="G138" s="134" t="s">
        <v>66</v>
      </c>
      <c r="H138" s="134"/>
      <c r="I138" s="134" t="s">
        <v>66</v>
      </c>
      <c r="J138" s="134" t="s">
        <v>66</v>
      </c>
      <c r="K138" s="134" t="s">
        <v>66</v>
      </c>
      <c r="L138" s="134" t="s">
        <v>66</v>
      </c>
      <c r="M138" s="134" t="s">
        <v>66</v>
      </c>
      <c r="N138" s="134" t="s">
        <v>66</v>
      </c>
      <c r="O138" s="134" t="s">
        <v>66</v>
      </c>
      <c r="P138" s="134" t="s">
        <v>66</v>
      </c>
      <c r="Q138" s="134" t="s">
        <v>66</v>
      </c>
      <c r="R138" s="134" t="s">
        <v>66</v>
      </c>
      <c r="S138" s="134" t="s">
        <v>66</v>
      </c>
      <c r="T138" s="6">
        <f>COUNTIF(E138:S138,"+")</f>
        <v>14</v>
      </c>
      <c r="U138" s="134"/>
      <c r="V138" s="134" t="s">
        <v>66</v>
      </c>
      <c r="W138" s="134" t="s">
        <v>66</v>
      </c>
      <c r="X138" s="134"/>
      <c r="Y138" s="134"/>
      <c r="Z138" s="134" t="s">
        <v>66</v>
      </c>
      <c r="AA138" s="134" t="s">
        <v>66</v>
      </c>
      <c r="AB138" s="134"/>
      <c r="AC138" s="134"/>
      <c r="AD138" s="134"/>
      <c r="AE138" s="134" t="s">
        <v>66</v>
      </c>
      <c r="AF138" s="134"/>
      <c r="AG138" s="134" t="s">
        <v>66</v>
      </c>
      <c r="AH138" s="134"/>
      <c r="AI138" s="134" t="s">
        <v>66</v>
      </c>
      <c r="AJ138" s="6">
        <f>COUNTIF(U138:AI138,"+")</f>
        <v>7</v>
      </c>
      <c r="AL138" s="45"/>
    </row>
    <row r="139" spans="1:38" ht="16.5">
      <c r="A139" s="153" t="str">
        <f>Команды!A138</f>
        <v>RU1601003</v>
      </c>
      <c r="B139" s="154" t="str">
        <f>Команды!B138</f>
        <v>РАДА</v>
      </c>
      <c r="C139" s="154" t="str">
        <f>Команды!C138</f>
        <v>Казань</v>
      </c>
      <c r="D139" s="6">
        <f>T139+AJ139</f>
        <v>10</v>
      </c>
      <c r="E139" s="134" t="s">
        <v>66</v>
      </c>
      <c r="F139" s="134"/>
      <c r="G139" s="134" t="s">
        <v>66</v>
      </c>
      <c r="H139" s="134"/>
      <c r="I139" s="134" t="s">
        <v>66</v>
      </c>
      <c r="J139" s="134"/>
      <c r="K139" s="134"/>
      <c r="L139" s="134"/>
      <c r="M139" s="134"/>
      <c r="N139" s="134"/>
      <c r="O139" s="134"/>
      <c r="P139" s="134" t="s">
        <v>66</v>
      </c>
      <c r="Q139" s="134" t="s">
        <v>66</v>
      </c>
      <c r="R139" s="134" t="s">
        <v>66</v>
      </c>
      <c r="S139" s="134" t="s">
        <v>66</v>
      </c>
      <c r="T139" s="6">
        <f>COUNTIF(E139:S139,"+")</f>
        <v>7</v>
      </c>
      <c r="U139" s="134"/>
      <c r="V139" s="134"/>
      <c r="W139" s="134"/>
      <c r="X139" s="134"/>
      <c r="Y139" s="134"/>
      <c r="Z139" s="134" t="s">
        <v>66</v>
      </c>
      <c r="AA139" s="134"/>
      <c r="AB139" s="134"/>
      <c r="AC139" s="134"/>
      <c r="AD139" s="134"/>
      <c r="AE139" s="134" t="s">
        <v>66</v>
      </c>
      <c r="AF139" s="134"/>
      <c r="AG139" s="134" t="s">
        <v>66</v>
      </c>
      <c r="AH139" s="134"/>
      <c r="AI139" s="134"/>
      <c r="AJ139" s="6">
        <f>COUNTIF(U139:AI139,"+")</f>
        <v>3</v>
      </c>
      <c r="AL139" s="45"/>
    </row>
    <row r="140" spans="1:38" ht="16.5">
      <c r="A140" s="155" t="str">
        <f>Команды!A139</f>
        <v>RU7001001</v>
      </c>
      <c r="B140" s="156" t="str">
        <f>Команды!B139</f>
        <v>Golden Brain</v>
      </c>
      <c r="C140" s="156" t="str">
        <f>Команды!C139</f>
        <v>Томск</v>
      </c>
      <c r="D140" s="6">
        <f>T140+AJ140</f>
        <v>3</v>
      </c>
      <c r="E140" s="134"/>
      <c r="F140" s="134"/>
      <c r="G140" s="134" t="s">
        <v>66</v>
      </c>
      <c r="H140" s="134"/>
      <c r="I140" s="134"/>
      <c r="J140" s="134"/>
      <c r="K140" s="134"/>
      <c r="L140" s="134"/>
      <c r="M140" s="134"/>
      <c r="N140" s="134"/>
      <c r="O140" s="134"/>
      <c r="P140" s="134"/>
      <c r="Q140" s="134" t="s">
        <v>66</v>
      </c>
      <c r="R140" s="134"/>
      <c r="S140" s="134" t="s">
        <v>66</v>
      </c>
      <c r="T140" s="6">
        <f>COUNTIF(E140:S140,"+")</f>
        <v>3</v>
      </c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6">
        <f>COUNTIF(U140:AI140,"+")</f>
        <v>0</v>
      </c>
      <c r="AL140" s="45"/>
    </row>
    <row r="141" spans="1:38" ht="16.5">
      <c r="A141" s="155" t="str">
        <f>Команды!A140</f>
        <v>RU7001002</v>
      </c>
      <c r="B141" s="156" t="str">
        <f>Команды!B140</f>
        <v>Альфа Кентавра</v>
      </c>
      <c r="C141" s="156" t="str">
        <f>Команды!C140</f>
        <v>Томск</v>
      </c>
      <c r="D141" s="6">
        <f>T141+AJ141</f>
        <v>4</v>
      </c>
      <c r="E141" s="134" t="s">
        <v>66</v>
      </c>
      <c r="F141" s="134"/>
      <c r="G141" s="134" t="s">
        <v>66</v>
      </c>
      <c r="H141" s="134"/>
      <c r="I141" s="134" t="s">
        <v>66</v>
      </c>
      <c r="J141" s="134"/>
      <c r="K141" s="134"/>
      <c r="L141" s="134"/>
      <c r="M141" s="134"/>
      <c r="N141" s="134"/>
      <c r="O141" s="134"/>
      <c r="P141" s="134"/>
      <c r="Q141" s="134"/>
      <c r="R141" s="134"/>
      <c r="S141" s="134" t="s">
        <v>66</v>
      </c>
      <c r="T141" s="6">
        <f>COUNTIF(E141:S141,"+")</f>
        <v>4</v>
      </c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6">
        <f>COUNTIF(U141:AI141,"+")</f>
        <v>0</v>
      </c>
      <c r="AL141" s="45"/>
    </row>
    <row r="142" spans="1:38" ht="16.5">
      <c r="A142" s="155" t="str">
        <f>Команды!A141</f>
        <v>RU7001003</v>
      </c>
      <c r="B142" s="156" t="str">
        <f>Команды!B141</f>
        <v>Альфачи</v>
      </c>
      <c r="C142" s="156" t="str">
        <f>Команды!C141</f>
        <v>Томск</v>
      </c>
      <c r="D142" s="6">
        <f>T142+AJ142</f>
        <v>7</v>
      </c>
      <c r="E142" s="134" t="s">
        <v>66</v>
      </c>
      <c r="F142" s="134"/>
      <c r="G142" s="134" t="s">
        <v>66</v>
      </c>
      <c r="H142" s="134"/>
      <c r="I142" s="134" t="s">
        <v>66</v>
      </c>
      <c r="J142" s="134"/>
      <c r="K142" s="134"/>
      <c r="L142" s="134"/>
      <c r="M142" s="134"/>
      <c r="N142" s="134"/>
      <c r="O142" s="134"/>
      <c r="P142" s="134" t="s">
        <v>66</v>
      </c>
      <c r="Q142" s="134" t="s">
        <v>66</v>
      </c>
      <c r="R142" s="134"/>
      <c r="S142" s="134"/>
      <c r="T142" s="6">
        <f>COUNTIF(E142:S142,"+")</f>
        <v>5</v>
      </c>
      <c r="U142" s="134"/>
      <c r="V142" s="134"/>
      <c r="W142" s="134"/>
      <c r="X142" s="134"/>
      <c r="Y142" s="134"/>
      <c r="Z142" s="134" t="s">
        <v>66</v>
      </c>
      <c r="AA142" s="134"/>
      <c r="AB142" s="134"/>
      <c r="AC142" s="134"/>
      <c r="AD142" s="134"/>
      <c r="AE142" s="134" t="s">
        <v>66</v>
      </c>
      <c r="AF142" s="134"/>
      <c r="AG142" s="134"/>
      <c r="AH142" s="134"/>
      <c r="AI142" s="134"/>
      <c r="AJ142" s="6">
        <f>COUNTIF(U142:AI142,"+")</f>
        <v>2</v>
      </c>
      <c r="AL142" s="45"/>
    </row>
    <row r="143" spans="1:38" ht="16.5">
      <c r="A143" s="155" t="str">
        <f>Команды!A142</f>
        <v>RU7001004</v>
      </c>
      <c r="B143" s="157" t="str">
        <f>Команды!B142</f>
        <v>Бесконечные оппенгеймеры</v>
      </c>
      <c r="C143" s="157" t="str">
        <f>Команды!C142</f>
        <v>Томск</v>
      </c>
      <c r="D143" s="6">
        <f>T143+AJ143</f>
        <v>9</v>
      </c>
      <c r="E143" s="134" t="s">
        <v>66</v>
      </c>
      <c r="F143" s="134"/>
      <c r="G143" s="134" t="s">
        <v>66</v>
      </c>
      <c r="H143" s="134"/>
      <c r="I143" s="134" t="s">
        <v>66</v>
      </c>
      <c r="J143" s="134"/>
      <c r="K143" s="134" t="s">
        <v>66</v>
      </c>
      <c r="L143" s="134"/>
      <c r="M143" s="134"/>
      <c r="N143" s="134"/>
      <c r="O143" s="134"/>
      <c r="P143" s="134"/>
      <c r="Q143" s="134" t="s">
        <v>66</v>
      </c>
      <c r="R143" s="134" t="s">
        <v>66</v>
      </c>
      <c r="S143" s="134" t="s">
        <v>66</v>
      </c>
      <c r="T143" s="6">
        <f>COUNTIF(E143:S143,"+")</f>
        <v>7</v>
      </c>
      <c r="U143" s="134"/>
      <c r="V143" s="134"/>
      <c r="W143" s="134"/>
      <c r="X143" s="134" t="s">
        <v>66</v>
      </c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 t="s">
        <v>66</v>
      </c>
      <c r="AJ143" s="6">
        <f>COUNTIF(U143:AI143,"+")</f>
        <v>2</v>
      </c>
      <c r="AL143" s="45"/>
    </row>
    <row r="144" spans="1:38" ht="16.5">
      <c r="A144" s="155" t="str">
        <f>Команды!A143</f>
        <v>RU7001005</v>
      </c>
      <c r="B144" s="156" t="str">
        <f>Команды!B143</f>
        <v>Греки в трико</v>
      </c>
      <c r="C144" s="156" t="str">
        <f>Команды!C143</f>
        <v>Томск</v>
      </c>
      <c r="D144" s="6">
        <f>T144+AJ144</f>
        <v>5</v>
      </c>
      <c r="E144" s="134" t="s">
        <v>66</v>
      </c>
      <c r="F144" s="134"/>
      <c r="G144" s="134" t="s">
        <v>66</v>
      </c>
      <c r="H144" s="134"/>
      <c r="I144" s="134"/>
      <c r="J144" s="134"/>
      <c r="K144" s="134"/>
      <c r="L144" s="134"/>
      <c r="M144" s="134"/>
      <c r="N144" s="134"/>
      <c r="O144" s="134"/>
      <c r="P144" s="134"/>
      <c r="Q144" s="134" t="s">
        <v>66</v>
      </c>
      <c r="R144" s="134" t="s">
        <v>66</v>
      </c>
      <c r="S144" s="134"/>
      <c r="T144" s="6">
        <f>COUNTIF(E144:S144,"+")</f>
        <v>4</v>
      </c>
      <c r="U144" s="134"/>
      <c r="V144" s="134"/>
      <c r="W144" s="134"/>
      <c r="X144" s="134"/>
      <c r="Y144" s="134"/>
      <c r="Z144" s="134" t="s">
        <v>66</v>
      </c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6">
        <f>COUNTIF(U144:AI144,"+")</f>
        <v>1</v>
      </c>
      <c r="AL144" s="45"/>
    </row>
    <row r="145" spans="1:38" ht="16.5">
      <c r="A145" s="155" t="str">
        <f>Команды!A144</f>
        <v>RU7001006</v>
      </c>
      <c r="B145" s="156" t="str">
        <f>Команды!B144</f>
        <v>Отфонаря</v>
      </c>
      <c r="C145" s="156" t="str">
        <f>Команды!C144</f>
        <v>Томск</v>
      </c>
      <c r="D145" s="6">
        <f>T145+AJ145</f>
        <v>4</v>
      </c>
      <c r="E145" s="134"/>
      <c r="F145" s="134"/>
      <c r="G145" s="134"/>
      <c r="H145" s="134"/>
      <c r="I145" s="134" t="s">
        <v>66</v>
      </c>
      <c r="J145" s="134"/>
      <c r="K145" s="134"/>
      <c r="L145" s="134"/>
      <c r="M145" s="134"/>
      <c r="N145" s="134"/>
      <c r="O145" s="134"/>
      <c r="P145" s="134"/>
      <c r="Q145" s="134" t="s">
        <v>66</v>
      </c>
      <c r="R145" s="134"/>
      <c r="S145" s="134"/>
      <c r="T145" s="6">
        <f>COUNTIF(E145:S145,"+")</f>
        <v>2</v>
      </c>
      <c r="U145" s="134"/>
      <c r="V145" s="134"/>
      <c r="W145" s="134"/>
      <c r="X145" s="134"/>
      <c r="Y145" s="134"/>
      <c r="Z145" s="134" t="s">
        <v>66</v>
      </c>
      <c r="AA145" s="134"/>
      <c r="AB145" s="134"/>
      <c r="AC145" s="134"/>
      <c r="AD145" s="134"/>
      <c r="AE145" s="134" t="s">
        <v>66</v>
      </c>
      <c r="AF145" s="134"/>
      <c r="AG145" s="134"/>
      <c r="AH145" s="134"/>
      <c r="AI145" s="134"/>
      <c r="AJ145" s="6">
        <f>COUNTIF(U145:AI145,"+")</f>
        <v>2</v>
      </c>
      <c r="AL145" s="45"/>
    </row>
    <row r="146" spans="1:38" ht="16.5">
      <c r="A146" s="155" t="str">
        <f>Команды!A145</f>
        <v>RU7001007</v>
      </c>
      <c r="B146" s="156" t="str">
        <f>Команды!B145</f>
        <v>Ус Сталина</v>
      </c>
      <c r="C146" s="156" t="str">
        <f>Команды!C145</f>
        <v>Северск</v>
      </c>
      <c r="D146" s="6">
        <f>T146+AJ146</f>
        <v>5</v>
      </c>
      <c r="E146" s="134" t="s">
        <v>66</v>
      </c>
      <c r="F146" s="134"/>
      <c r="G146" s="134" t="s">
        <v>66</v>
      </c>
      <c r="H146" s="134"/>
      <c r="I146" s="134"/>
      <c r="J146" s="134"/>
      <c r="K146" s="134"/>
      <c r="L146" s="134"/>
      <c r="M146" s="134"/>
      <c r="N146" s="134"/>
      <c r="O146" s="134"/>
      <c r="P146" s="134"/>
      <c r="Q146" s="134" t="s">
        <v>66</v>
      </c>
      <c r="R146" s="134"/>
      <c r="S146" s="134" t="s">
        <v>66</v>
      </c>
      <c r="T146" s="6">
        <f>COUNTIF(E146:S146,"+")</f>
        <v>4</v>
      </c>
      <c r="U146" s="134"/>
      <c r="V146" s="134"/>
      <c r="W146" s="134"/>
      <c r="X146" s="134"/>
      <c r="Y146" s="134" t="s">
        <v>66</v>
      </c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6">
        <f>COUNTIF(U146:AI146,"+")</f>
        <v>1</v>
      </c>
      <c r="AL146" s="45"/>
    </row>
    <row r="147" spans="1:38" ht="16.5">
      <c r="A147" s="155" t="str">
        <f>Команды!A146</f>
        <v>RU7001008</v>
      </c>
      <c r="B147" s="156" t="str">
        <f>Команды!B146</f>
        <v>Лучшие Ребята</v>
      </c>
      <c r="C147" s="156" t="str">
        <f>Команды!C146</f>
        <v>Томск</v>
      </c>
      <c r="D147" s="6">
        <f>T147+AJ147</f>
        <v>2</v>
      </c>
      <c r="E147" s="134"/>
      <c r="F147" s="134"/>
      <c r="G147" s="134" t="s">
        <v>66</v>
      </c>
      <c r="H147" s="134"/>
      <c r="I147" s="134"/>
      <c r="J147" s="134"/>
      <c r="K147" s="134"/>
      <c r="L147" s="134"/>
      <c r="M147" s="134"/>
      <c r="N147" s="134"/>
      <c r="O147" s="134"/>
      <c r="P147" s="134"/>
      <c r="Q147" s="134" t="s">
        <v>66</v>
      </c>
      <c r="R147" s="134"/>
      <c r="S147" s="134"/>
      <c r="T147" s="6">
        <f>COUNTIF(E147:S147,"+")</f>
        <v>2</v>
      </c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6">
        <f>COUNTIF(U147:AI147,"+")</f>
        <v>0</v>
      </c>
      <c r="AL147" s="45"/>
    </row>
    <row r="148" spans="1:38" ht="16.5">
      <c r="A148" s="159" t="str">
        <f>Команды!A147</f>
        <v>BY0201001</v>
      </c>
      <c r="B148" s="158" t="str">
        <f>Команды!B147</f>
        <v>Феечки</v>
      </c>
      <c r="C148" s="158" t="str">
        <f>Команды!C147</f>
        <v>Полоцк</v>
      </c>
      <c r="D148" s="6">
        <f>T148+AJ148</f>
        <v>10</v>
      </c>
      <c r="E148" s="33" t="s">
        <v>66</v>
      </c>
      <c r="F148" s="33"/>
      <c r="G148" s="33" t="s">
        <v>66</v>
      </c>
      <c r="H148" s="33"/>
      <c r="I148" s="33" t="s">
        <v>66</v>
      </c>
      <c r="J148" s="33"/>
      <c r="K148" s="33" t="s">
        <v>66</v>
      </c>
      <c r="L148" s="33"/>
      <c r="M148" s="33"/>
      <c r="N148" s="33"/>
      <c r="O148" s="33"/>
      <c r="P148" s="33"/>
      <c r="Q148" s="33" t="s">
        <v>66</v>
      </c>
      <c r="R148" s="33" t="s">
        <v>66</v>
      </c>
      <c r="S148" s="33" t="s">
        <v>66</v>
      </c>
      <c r="T148" s="6">
        <f>COUNTIF(E148:S148,"+")</f>
        <v>7</v>
      </c>
      <c r="U148" s="33"/>
      <c r="V148" s="33"/>
      <c r="W148" s="33"/>
      <c r="X148" s="33"/>
      <c r="Y148" s="33" t="s">
        <v>66</v>
      </c>
      <c r="Z148" s="33"/>
      <c r="AA148" s="33" t="s">
        <v>66</v>
      </c>
      <c r="AB148" s="33"/>
      <c r="AC148" s="33" t="s">
        <v>66</v>
      </c>
      <c r="AD148" s="33"/>
      <c r="AE148" s="33"/>
      <c r="AF148" s="33"/>
      <c r="AG148" s="33"/>
      <c r="AH148" s="33"/>
      <c r="AI148" s="33"/>
      <c r="AJ148" s="6">
        <f>COUNTIF(U148:AI148,"+")</f>
        <v>3</v>
      </c>
      <c r="AL148" s="45"/>
    </row>
    <row r="149" spans="1:38" ht="16.5">
      <c r="A149" s="160" t="str">
        <f>Команды!A148</f>
        <v>RU6201001</v>
      </c>
      <c r="B149" s="119" t="str">
        <f>Команды!B148</f>
        <v>Рандомм</v>
      </c>
      <c r="C149" s="119" t="str">
        <f>Команды!C148</f>
        <v>Рязань</v>
      </c>
      <c r="D149" s="6">
        <f>T149+AJ149</f>
        <v>6</v>
      </c>
      <c r="E149" s="33" t="s">
        <v>66</v>
      </c>
      <c r="F149" s="33"/>
      <c r="G149" s="33" t="s">
        <v>66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 t="s">
        <v>66</v>
      </c>
      <c r="R149" s="33" t="s">
        <v>66</v>
      </c>
      <c r="S149" s="33" t="s">
        <v>66</v>
      </c>
      <c r="T149" s="6">
        <f>COUNTIF(E149:S149,"+")</f>
        <v>5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 t="s">
        <v>66</v>
      </c>
      <c r="AJ149" s="6">
        <f>COUNTIF(U149:AI149,"+")</f>
        <v>1</v>
      </c>
      <c r="AL149" s="45"/>
    </row>
    <row r="150" spans="1:38" ht="16.5">
      <c r="A150" s="160" t="str">
        <f>Команды!A149</f>
        <v>RU6201002</v>
      </c>
      <c r="B150" s="119" t="str">
        <f>Команды!B149</f>
        <v>Lost in Stereo</v>
      </c>
      <c r="C150" s="119" t="str">
        <f>Команды!C149</f>
        <v>Рязань</v>
      </c>
      <c r="D150" s="6">
        <f>T150+AJ150</f>
        <v>6</v>
      </c>
      <c r="E150" s="33" t="s">
        <v>66</v>
      </c>
      <c r="F150" s="33"/>
      <c r="G150" s="33" t="s">
        <v>66</v>
      </c>
      <c r="H150" s="33"/>
      <c r="I150" s="33" t="s">
        <v>66</v>
      </c>
      <c r="J150" s="33"/>
      <c r="K150" s="33"/>
      <c r="L150" s="33"/>
      <c r="M150" s="33"/>
      <c r="N150" s="33"/>
      <c r="O150" s="33"/>
      <c r="P150" s="33"/>
      <c r="Q150" s="33" t="s">
        <v>66</v>
      </c>
      <c r="R150" s="33"/>
      <c r="S150" s="33" t="s">
        <v>66</v>
      </c>
      <c r="T150" s="6">
        <f>COUNTIF(E150:S150,"+")</f>
        <v>5</v>
      </c>
      <c r="U150" s="33"/>
      <c r="V150" s="33"/>
      <c r="W150" s="33"/>
      <c r="X150" s="33"/>
      <c r="Y150" s="33"/>
      <c r="Z150" s="33" t="s">
        <v>66</v>
      </c>
      <c r="AA150" s="33"/>
      <c r="AB150" s="33"/>
      <c r="AC150" s="33"/>
      <c r="AD150" s="33"/>
      <c r="AE150" s="33"/>
      <c r="AF150" s="33"/>
      <c r="AG150" s="33"/>
      <c r="AH150" s="33"/>
      <c r="AI150" s="33"/>
      <c r="AJ150" s="6">
        <f>COUNTIF(U150:AI150,"+")</f>
        <v>1</v>
      </c>
      <c r="AL150" s="45"/>
    </row>
    <row r="151" spans="1:38" ht="16.5">
      <c r="A151" s="160" t="str">
        <f>Команды!A150</f>
        <v>RU6201003</v>
      </c>
      <c r="B151" s="119" t="str">
        <f>Команды!B150</f>
        <v>Квазар</v>
      </c>
      <c r="C151" s="119" t="str">
        <f>Команды!C150</f>
        <v>Рязань</v>
      </c>
      <c r="D151" s="6">
        <f>T151+AJ151</f>
        <v>4</v>
      </c>
      <c r="E151" s="33"/>
      <c r="F151" s="33"/>
      <c r="G151" s="33"/>
      <c r="H151" s="33"/>
      <c r="I151" s="33" t="s">
        <v>66</v>
      </c>
      <c r="J151" s="33"/>
      <c r="K151" s="33"/>
      <c r="L151" s="33"/>
      <c r="M151" s="33"/>
      <c r="N151" s="33"/>
      <c r="O151" s="33"/>
      <c r="P151" s="33"/>
      <c r="Q151" s="33" t="s">
        <v>66</v>
      </c>
      <c r="R151" s="33" t="s">
        <v>66</v>
      </c>
      <c r="S151" s="33"/>
      <c r="T151" s="6">
        <f>COUNTIF(E151:S151,"+")</f>
        <v>3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 t="s">
        <v>66</v>
      </c>
      <c r="AF151" s="33"/>
      <c r="AG151" s="33"/>
      <c r="AH151" s="33"/>
      <c r="AI151" s="33"/>
      <c r="AJ151" s="6">
        <f>COUNTIF(U151:AI151,"+")</f>
        <v>1</v>
      </c>
      <c r="AL151" s="45"/>
    </row>
    <row r="152" spans="1:38" ht="16.5">
      <c r="A152" s="96" t="str">
        <f>Команды!A151</f>
        <v>RU6601001</v>
      </c>
      <c r="B152" s="97" t="str">
        <f>Команды!B151</f>
        <v>Однако</v>
      </c>
      <c r="C152" s="97" t="str">
        <f>Команды!C151</f>
        <v>Екатеринбург</v>
      </c>
      <c r="D152" s="6">
        <f>T152+AJ152</f>
        <v>5</v>
      </c>
      <c r="E152" s="33" t="s">
        <v>66</v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 t="s">
        <v>66</v>
      </c>
      <c r="Q152" s="33" t="s">
        <v>66</v>
      </c>
      <c r="R152" s="33"/>
      <c r="S152" s="33" t="s">
        <v>66</v>
      </c>
      <c r="T152" s="6">
        <f>COUNTIF(E152:S152,"+")</f>
        <v>4</v>
      </c>
      <c r="U152" s="33"/>
      <c r="V152" s="33"/>
      <c r="W152" s="33" t="s">
        <v>66</v>
      </c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6">
        <f>COUNTIF(U152:AI152,"+")</f>
        <v>1</v>
      </c>
      <c r="AL152" s="45"/>
    </row>
    <row r="153" spans="1:38" ht="16.5">
      <c r="A153" s="96" t="str">
        <f>Команды!A152</f>
        <v>RU6601002</v>
      </c>
      <c r="B153" s="97" t="str">
        <f>Команды!B152</f>
        <v>Триан</v>
      </c>
      <c r="C153" s="97" t="str">
        <f>Команды!C152</f>
        <v>Екатеринбург</v>
      </c>
      <c r="D153" s="6">
        <f>T153+AJ153</f>
        <v>6</v>
      </c>
      <c r="E153" s="33" t="s">
        <v>66</v>
      </c>
      <c r="F153" s="33"/>
      <c r="G153" s="33" t="s">
        <v>66</v>
      </c>
      <c r="H153" s="33"/>
      <c r="I153" s="33"/>
      <c r="J153" s="33"/>
      <c r="K153" s="33" t="s">
        <v>66</v>
      </c>
      <c r="L153" s="33"/>
      <c r="M153" s="33"/>
      <c r="N153" s="33"/>
      <c r="O153" s="33"/>
      <c r="P153" s="33"/>
      <c r="Q153" s="33" t="s">
        <v>66</v>
      </c>
      <c r="R153" s="33"/>
      <c r="S153" s="33" t="s">
        <v>66</v>
      </c>
      <c r="T153" s="6">
        <f>COUNTIF(E153:S153,"+")</f>
        <v>5</v>
      </c>
      <c r="U153" s="33"/>
      <c r="V153" s="33"/>
      <c r="W153" s="33"/>
      <c r="X153" s="33"/>
      <c r="Y153" s="33"/>
      <c r="Z153" s="33" t="s">
        <v>66</v>
      </c>
      <c r="AA153" s="33"/>
      <c r="AB153" s="33"/>
      <c r="AC153" s="33"/>
      <c r="AD153" s="33"/>
      <c r="AE153" s="33"/>
      <c r="AF153" s="33"/>
      <c r="AG153" s="33"/>
      <c r="AH153" s="33"/>
      <c r="AI153" s="33"/>
      <c r="AJ153" s="6">
        <f>COUNTIF(U153:AI153,"+")</f>
        <v>1</v>
      </c>
      <c r="AL153" s="45"/>
    </row>
    <row r="154" spans="1:38" ht="16.5">
      <c r="A154" s="96" t="str">
        <f>Команды!A153</f>
        <v>RU6601003</v>
      </c>
      <c r="B154" s="97" t="str">
        <f>Команды!B153</f>
        <v>Гегельмейстер бражника</v>
      </c>
      <c r="C154" s="97" t="str">
        <f>Команды!C153</f>
        <v>Екатеринбург</v>
      </c>
      <c r="D154" s="6">
        <f>T154+AJ154</f>
        <v>5</v>
      </c>
      <c r="E154" s="33" t="s">
        <v>66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 t="s">
        <v>66</v>
      </c>
      <c r="R154" s="33" t="s">
        <v>66</v>
      </c>
      <c r="S154" s="33"/>
      <c r="T154" s="6">
        <f>COUNTIF(E154:S154,"+")</f>
        <v>3</v>
      </c>
      <c r="U154" s="33"/>
      <c r="V154" s="33" t="s">
        <v>66</v>
      </c>
      <c r="W154" s="33" t="s">
        <v>66</v>
      </c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6">
        <f>COUNTIF(U154:AI154,"+")</f>
        <v>2</v>
      </c>
      <c r="AL154" s="45"/>
    </row>
    <row r="155" spans="1:38" ht="16.5">
      <c r="A155" s="96" t="str">
        <f>Команды!A154</f>
        <v>RU6601004</v>
      </c>
      <c r="B155" s="97" t="str">
        <f>Команды!B154</f>
        <v>Нил течет с юга</v>
      </c>
      <c r="C155" s="97" t="str">
        <f>Команды!C154</f>
        <v>Екатеринбург</v>
      </c>
      <c r="D155" s="6">
        <f>T155+AJ155</f>
        <v>14</v>
      </c>
      <c r="E155" s="33" t="s">
        <v>66</v>
      </c>
      <c r="F155" s="33"/>
      <c r="G155" s="33" t="s">
        <v>66</v>
      </c>
      <c r="H155" s="33"/>
      <c r="I155" s="33" t="s">
        <v>66</v>
      </c>
      <c r="J155" s="33"/>
      <c r="K155" s="33" t="s">
        <v>66</v>
      </c>
      <c r="L155" s="33"/>
      <c r="M155" s="33"/>
      <c r="N155" s="33"/>
      <c r="O155" s="33" t="s">
        <v>66</v>
      </c>
      <c r="P155" s="33" t="s">
        <v>66</v>
      </c>
      <c r="Q155" s="33" t="s">
        <v>66</v>
      </c>
      <c r="R155" s="33" t="s">
        <v>66</v>
      </c>
      <c r="S155" s="33"/>
      <c r="T155" s="6">
        <f>COUNTIF(E155:S155,"+")</f>
        <v>8</v>
      </c>
      <c r="U155" s="33"/>
      <c r="V155" s="33"/>
      <c r="W155" s="33" t="s">
        <v>66</v>
      </c>
      <c r="X155" s="33"/>
      <c r="Y155" s="33" t="s">
        <v>66</v>
      </c>
      <c r="Z155" s="33" t="s">
        <v>66</v>
      </c>
      <c r="AA155" s="33" t="s">
        <v>66</v>
      </c>
      <c r="AB155" s="33"/>
      <c r="AC155" s="33"/>
      <c r="AD155" s="33"/>
      <c r="AE155" s="33" t="s">
        <v>66</v>
      </c>
      <c r="AF155" s="33"/>
      <c r="AG155" s="33"/>
      <c r="AH155" s="33"/>
      <c r="AI155" s="33" t="s">
        <v>66</v>
      </c>
      <c r="AJ155" s="6">
        <f>COUNTIF(U155:AI155,"+")</f>
        <v>6</v>
      </c>
      <c r="AL155" s="45"/>
    </row>
    <row r="156" spans="1:38" ht="16.5">
      <c r="A156" s="96" t="str">
        <f>Команды!A155</f>
        <v>RU6601005</v>
      </c>
      <c r="B156" s="97" t="str">
        <f>Команды!B155</f>
        <v>Матанализ</v>
      </c>
      <c r="C156" s="97" t="str">
        <f>Команды!C155</f>
        <v>Екатеринбург</v>
      </c>
      <c r="D156" s="6">
        <f>T156+AJ156</f>
        <v>9</v>
      </c>
      <c r="E156" s="33" t="s">
        <v>66</v>
      </c>
      <c r="F156" s="33"/>
      <c r="G156" s="33" t="s">
        <v>66</v>
      </c>
      <c r="H156" s="33"/>
      <c r="I156" s="33"/>
      <c r="J156" s="33" t="s">
        <v>66</v>
      </c>
      <c r="K156" s="33" t="s">
        <v>66</v>
      </c>
      <c r="L156" s="33"/>
      <c r="M156" s="33"/>
      <c r="N156" s="33"/>
      <c r="O156" s="33"/>
      <c r="P156" s="33" t="s">
        <v>66</v>
      </c>
      <c r="Q156" s="33" t="s">
        <v>66</v>
      </c>
      <c r="R156" s="33" t="s">
        <v>66</v>
      </c>
      <c r="S156" s="33" t="s">
        <v>66</v>
      </c>
      <c r="T156" s="6">
        <f>COUNTIF(E156:S156,"+")</f>
        <v>8</v>
      </c>
      <c r="U156" s="33"/>
      <c r="V156" s="33"/>
      <c r="W156" s="33" t="s">
        <v>66</v>
      </c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6">
        <f>COUNTIF(U156:AI156,"+")</f>
        <v>1</v>
      </c>
      <c r="AL156" s="45"/>
    </row>
    <row r="157" spans="1:38" ht="16.5">
      <c r="A157" s="96" t="str">
        <f>Команды!A156</f>
        <v>RU6601006</v>
      </c>
      <c r="B157" s="97" t="str">
        <f>Команды!B156</f>
        <v>Секвойи</v>
      </c>
      <c r="C157" s="97" t="str">
        <f>Команды!C156</f>
        <v>Екатеринбург</v>
      </c>
      <c r="D157" s="6">
        <f>T157+AJ157</f>
        <v>5</v>
      </c>
      <c r="E157" s="33"/>
      <c r="F157" s="33"/>
      <c r="G157" s="33" t="s">
        <v>66</v>
      </c>
      <c r="H157" s="33"/>
      <c r="I157" s="33"/>
      <c r="J157" s="33"/>
      <c r="K157" s="33" t="s">
        <v>66</v>
      </c>
      <c r="L157" s="33"/>
      <c r="M157" s="33"/>
      <c r="N157" s="33"/>
      <c r="O157" s="33"/>
      <c r="P157" s="33" t="s">
        <v>66</v>
      </c>
      <c r="Q157" s="33" t="s">
        <v>66</v>
      </c>
      <c r="R157" s="33"/>
      <c r="S157" s="33"/>
      <c r="T157" s="6">
        <f>COUNTIF(E157:S157,"+")</f>
        <v>4</v>
      </c>
      <c r="U157" s="33"/>
      <c r="V157" s="33"/>
      <c r="W157" s="33"/>
      <c r="X157" s="33"/>
      <c r="Y157" s="33"/>
      <c r="Z157" s="33" t="s">
        <v>66</v>
      </c>
      <c r="AA157" s="33"/>
      <c r="AB157" s="33"/>
      <c r="AC157" s="33"/>
      <c r="AD157" s="33"/>
      <c r="AE157" s="33"/>
      <c r="AF157" s="33"/>
      <c r="AG157" s="33"/>
      <c r="AH157" s="33"/>
      <c r="AI157" s="33"/>
      <c r="AJ157" s="6">
        <f>COUNTIF(U157:AI157,"+")</f>
        <v>1</v>
      </c>
      <c r="AL157" s="45"/>
    </row>
    <row r="158" spans="1:38" ht="16.5">
      <c r="A158" s="96" t="str">
        <f>Команды!A157</f>
        <v>RU6601007</v>
      </c>
      <c r="B158" s="97" t="str">
        <f>Команды!B157</f>
        <v>Азазелло</v>
      </c>
      <c r="C158" s="97" t="str">
        <f>Команды!C157</f>
        <v>Екатеринбург</v>
      </c>
      <c r="D158" s="6">
        <f>T158+AJ158</f>
        <v>7</v>
      </c>
      <c r="E158" s="33" t="s">
        <v>66</v>
      </c>
      <c r="F158" s="33"/>
      <c r="G158" s="33" t="s">
        <v>66</v>
      </c>
      <c r="H158" s="33"/>
      <c r="I158" s="33" t="s">
        <v>66</v>
      </c>
      <c r="J158" s="33"/>
      <c r="K158" s="33"/>
      <c r="L158" s="33"/>
      <c r="M158" s="33"/>
      <c r="N158" s="33"/>
      <c r="O158" s="33"/>
      <c r="P158" s="33"/>
      <c r="Q158" s="33" t="s">
        <v>66</v>
      </c>
      <c r="R158" s="33"/>
      <c r="S158" s="33" t="s">
        <v>66</v>
      </c>
      <c r="T158" s="6">
        <f>COUNTIF(E158:S158,"+")</f>
        <v>5</v>
      </c>
      <c r="U158" s="33"/>
      <c r="V158" s="33"/>
      <c r="W158" s="33" t="s">
        <v>66</v>
      </c>
      <c r="X158" s="33"/>
      <c r="Y158" s="33"/>
      <c r="Z158" s="33"/>
      <c r="AA158" s="33" t="s">
        <v>66</v>
      </c>
      <c r="AB158" s="33"/>
      <c r="AC158" s="33"/>
      <c r="AD158" s="33"/>
      <c r="AE158" s="33"/>
      <c r="AF158" s="33"/>
      <c r="AG158" s="33"/>
      <c r="AH158" s="33"/>
      <c r="AI158" s="33"/>
      <c r="AJ158" s="6">
        <f>COUNTIF(U158:AI158,"+")</f>
        <v>2</v>
      </c>
      <c r="AL158" s="45"/>
    </row>
    <row r="159" spans="1:38" ht="16.5">
      <c r="A159" s="147" t="str">
        <f>Команды!A158</f>
        <v>AM0102001</v>
      </c>
      <c r="B159" s="148" t="str">
        <f>Команды!B158</f>
        <v>Тень отца Гамлета</v>
      </c>
      <c r="C159" s="148" t="str">
        <f>Команды!C158</f>
        <v>Ереван</v>
      </c>
      <c r="D159" s="6">
        <f>T159+AJ159</f>
        <v>6</v>
      </c>
      <c r="E159" s="33" t="s">
        <v>66</v>
      </c>
      <c r="F159" s="33"/>
      <c r="G159" s="33"/>
      <c r="H159" s="33"/>
      <c r="I159" s="33"/>
      <c r="J159" s="33"/>
      <c r="K159" s="33"/>
      <c r="L159" s="33"/>
      <c r="M159" s="33" t="s">
        <v>66</v>
      </c>
      <c r="N159" s="33"/>
      <c r="O159" s="33"/>
      <c r="P159" s="33"/>
      <c r="Q159" s="33" t="s">
        <v>66</v>
      </c>
      <c r="R159" s="33"/>
      <c r="S159" s="33"/>
      <c r="T159" s="6">
        <f>COUNTIF(E159:S159,"+")</f>
        <v>3</v>
      </c>
      <c r="U159" s="33" t="s">
        <v>66</v>
      </c>
      <c r="V159" s="33"/>
      <c r="W159" s="33" t="s">
        <v>66</v>
      </c>
      <c r="X159" s="33"/>
      <c r="Y159" s="33" t="s">
        <v>66</v>
      </c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6">
        <f>COUNTIF(U159:AI159,"+")</f>
        <v>3</v>
      </c>
      <c r="AL159" s="45"/>
    </row>
    <row r="160" spans="1:38" ht="16.5">
      <c r="A160" s="147" t="str">
        <f>Команды!A159</f>
        <v>AM0102002</v>
      </c>
      <c r="B160" s="148" t="str">
        <f>Команды!B159</f>
        <v>Вива</v>
      </c>
      <c r="C160" s="148" t="str">
        <f>Команды!C159</f>
        <v>Эчмиадзин</v>
      </c>
      <c r="D160" s="6">
        <f>T160+AJ160</f>
        <v>8</v>
      </c>
      <c r="E160" s="33" t="s">
        <v>66</v>
      </c>
      <c r="F160" s="33"/>
      <c r="G160" s="33" t="s">
        <v>66</v>
      </c>
      <c r="H160" s="33"/>
      <c r="I160" s="33"/>
      <c r="J160" s="33"/>
      <c r="K160" s="33" t="s">
        <v>66</v>
      </c>
      <c r="L160" s="33"/>
      <c r="M160" s="33"/>
      <c r="N160" s="33"/>
      <c r="O160" s="33" t="s">
        <v>66</v>
      </c>
      <c r="P160" s="33" t="s">
        <v>66</v>
      </c>
      <c r="Q160" s="33" t="s">
        <v>66</v>
      </c>
      <c r="R160" s="33"/>
      <c r="S160" s="33" t="s">
        <v>66</v>
      </c>
      <c r="T160" s="6">
        <f>COUNTIF(E160:S160,"+")</f>
        <v>7</v>
      </c>
      <c r="U160" s="33"/>
      <c r="V160" s="33"/>
      <c r="W160" s="33"/>
      <c r="X160" s="33"/>
      <c r="Y160" s="33"/>
      <c r="Z160" s="33" t="s">
        <v>66</v>
      </c>
      <c r="AA160" s="33"/>
      <c r="AB160" s="33"/>
      <c r="AC160" s="33"/>
      <c r="AD160" s="33"/>
      <c r="AE160" s="33"/>
      <c r="AF160" s="33"/>
      <c r="AG160" s="33"/>
      <c r="AH160" s="33"/>
      <c r="AI160" s="33"/>
      <c r="AJ160" s="6">
        <f>COUNTIF(U160:AI160,"+")</f>
        <v>1</v>
      </c>
      <c r="AL160" s="45"/>
    </row>
    <row r="161" spans="1:38" ht="16.5">
      <c r="A161" s="147" t="str">
        <f>Команды!A160</f>
        <v>AM0102003</v>
      </c>
      <c r="B161" s="148" t="str">
        <f>Команды!B160</f>
        <v>Избранные</v>
      </c>
      <c r="C161" s="148" t="str">
        <f>Команды!C160</f>
        <v>Эчмиадзин</v>
      </c>
      <c r="D161" s="6">
        <f>T161+AJ161</f>
        <v>1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6">
        <f>COUNTIF(E161:S161,"+")</f>
        <v>0</v>
      </c>
      <c r="U161" s="33"/>
      <c r="V161" s="33"/>
      <c r="W161" s="33" t="s">
        <v>66</v>
      </c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6">
        <f>COUNTIF(U161:AI161,"+")</f>
        <v>1</v>
      </c>
      <c r="AL161" s="45"/>
    </row>
    <row r="162" spans="1:38" ht="16.5">
      <c r="A162" s="161" t="str">
        <f>Команды!A161</f>
        <v>RU2301001</v>
      </c>
      <c r="B162" s="162" t="str">
        <f>Команды!B161</f>
        <v>Ёжик в туманности</v>
      </c>
      <c r="C162" s="162" t="str">
        <f>Команды!C161</f>
        <v>Ейск</v>
      </c>
      <c r="D162" s="6">
        <f>T162+AJ162</f>
        <v>9</v>
      </c>
      <c r="E162" s="33"/>
      <c r="F162" s="33"/>
      <c r="G162" s="33" t="s">
        <v>66</v>
      </c>
      <c r="H162" s="33"/>
      <c r="I162" s="33"/>
      <c r="J162" s="33"/>
      <c r="K162" s="33" t="s">
        <v>66</v>
      </c>
      <c r="L162" s="33"/>
      <c r="M162" s="33"/>
      <c r="N162" s="33"/>
      <c r="O162" s="33"/>
      <c r="P162" s="33"/>
      <c r="Q162" s="33" t="s">
        <v>66</v>
      </c>
      <c r="R162" s="33" t="s">
        <v>66</v>
      </c>
      <c r="S162" s="33"/>
      <c r="T162" s="6">
        <f>COUNTIF(E162:S162,"+")</f>
        <v>4</v>
      </c>
      <c r="U162" s="33"/>
      <c r="V162" s="33"/>
      <c r="W162" s="33" t="s">
        <v>66</v>
      </c>
      <c r="X162" s="33" t="s">
        <v>66</v>
      </c>
      <c r="Y162" s="33" t="s">
        <v>66</v>
      </c>
      <c r="Z162" s="33"/>
      <c r="AA162" s="33" t="s">
        <v>66</v>
      </c>
      <c r="AB162" s="33"/>
      <c r="AC162" s="33"/>
      <c r="AD162" s="33"/>
      <c r="AE162" s="33"/>
      <c r="AF162" s="33"/>
      <c r="AG162" s="33" t="s">
        <v>66</v>
      </c>
      <c r="AH162" s="33"/>
      <c r="AI162" s="33"/>
      <c r="AJ162" s="6">
        <f>COUNTIF(U162:AI162,"+")</f>
        <v>5</v>
      </c>
      <c r="AL162" s="45"/>
    </row>
    <row r="163" spans="1:38" ht="16.5">
      <c r="A163" s="197" t="str">
        <f>Команды!A162</f>
        <v>RU3001001</v>
      </c>
      <c r="B163" s="198" t="str">
        <f>Команды!B162</f>
        <v>Пирамида</v>
      </c>
      <c r="C163" s="198" t="str">
        <f>Команды!C162</f>
        <v>Астрахань</v>
      </c>
      <c r="D163" s="6">
        <f>T163+AJ163</f>
        <v>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6">
        <f>COUNTIF(E163:S163,"+")</f>
        <v>0</v>
      </c>
      <c r="U163" s="33"/>
      <c r="V163" s="33" t="s">
        <v>66</v>
      </c>
      <c r="W163" s="33"/>
      <c r="X163" s="33"/>
      <c r="Y163" s="33"/>
      <c r="Z163" s="33" t="s">
        <v>66</v>
      </c>
      <c r="AA163" s="33"/>
      <c r="AB163" s="33" t="s">
        <v>495</v>
      </c>
      <c r="AC163" s="33" t="s">
        <v>495</v>
      </c>
      <c r="AD163" s="33"/>
      <c r="AE163" s="33"/>
      <c r="AF163" s="33"/>
      <c r="AG163" s="33"/>
      <c r="AH163" s="33"/>
      <c r="AI163" s="33"/>
      <c r="AJ163" s="6">
        <f>COUNTIF(U163:AI163,"+")</f>
        <v>2</v>
      </c>
      <c r="AL163" s="45"/>
    </row>
    <row r="164" spans="1:38" ht="16.5">
      <c r="A164" s="197" t="str">
        <f>Команды!A163</f>
        <v>RU3001002</v>
      </c>
      <c r="B164" s="198" t="str">
        <f>Команды!B163</f>
        <v>Зальцбургский метеорит</v>
      </c>
      <c r="C164" s="198" t="str">
        <f>Команды!C163</f>
        <v>Астрахань</v>
      </c>
      <c r="D164" s="6">
        <f>T164+AJ164</f>
        <v>4</v>
      </c>
      <c r="E164" s="33"/>
      <c r="F164" s="33"/>
      <c r="G164" s="33"/>
      <c r="H164" s="33"/>
      <c r="I164" s="33" t="s">
        <v>66</v>
      </c>
      <c r="J164" s="33"/>
      <c r="K164" s="33"/>
      <c r="L164" s="33"/>
      <c r="M164" s="33"/>
      <c r="N164" s="33"/>
      <c r="O164" s="33"/>
      <c r="P164" s="33"/>
      <c r="Q164" s="33" t="s">
        <v>66</v>
      </c>
      <c r="R164" s="33" t="s">
        <v>66</v>
      </c>
      <c r="S164" s="33" t="s">
        <v>66</v>
      </c>
      <c r="T164" s="6">
        <f>COUNTIF(E164:S164,"+")</f>
        <v>4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6">
        <f>COUNTIF(U164:AI164,"+")</f>
        <v>0</v>
      </c>
      <c r="AL164" s="45"/>
    </row>
    <row r="165" spans="1:38" ht="16.5">
      <c r="A165" s="197" t="str">
        <f>Команды!A164</f>
        <v>RU3001003</v>
      </c>
      <c r="B165" s="198" t="str">
        <f>Команды!B164</f>
        <v>Раксакорикофаллапаториус</v>
      </c>
      <c r="C165" s="198" t="str">
        <f>Команды!C164</f>
        <v>Астрахань</v>
      </c>
      <c r="D165" s="6">
        <f>T165+AJ165</f>
        <v>7</v>
      </c>
      <c r="E165" s="33" t="s">
        <v>66</v>
      </c>
      <c r="F165" s="33"/>
      <c r="G165" s="33" t="s">
        <v>66</v>
      </c>
      <c r="H165" s="33"/>
      <c r="I165" s="33" t="s">
        <v>66</v>
      </c>
      <c r="J165" s="33"/>
      <c r="K165" s="33"/>
      <c r="L165" s="33"/>
      <c r="M165" s="33"/>
      <c r="N165" s="33"/>
      <c r="O165" s="33" t="s">
        <v>66</v>
      </c>
      <c r="P165" s="33" t="s">
        <v>66</v>
      </c>
      <c r="Q165" s="33" t="s">
        <v>66</v>
      </c>
      <c r="R165" s="33"/>
      <c r="S165" s="33"/>
      <c r="T165" s="6">
        <f>COUNTIF(E165:S165,"+")</f>
        <v>6</v>
      </c>
      <c r="U165" s="33"/>
      <c r="V165" s="33"/>
      <c r="W165" s="33"/>
      <c r="X165" s="33"/>
      <c r="Y165" s="33"/>
      <c r="Z165" s="33" t="s">
        <v>66</v>
      </c>
      <c r="AA165" s="33"/>
      <c r="AB165" s="33"/>
      <c r="AC165" s="33"/>
      <c r="AD165" s="33"/>
      <c r="AE165" s="33"/>
      <c r="AF165" s="33"/>
      <c r="AG165" s="33"/>
      <c r="AH165" s="33"/>
      <c r="AI165" s="33"/>
      <c r="AJ165" s="6">
        <f>COUNTIF(U165:AI165,"+")</f>
        <v>1</v>
      </c>
      <c r="AL165" s="45"/>
    </row>
    <row r="166" spans="1:38" ht="16.5">
      <c r="A166" s="197" t="str">
        <f>Команды!A165</f>
        <v>RU3001004</v>
      </c>
      <c r="B166" s="198" t="str">
        <f>Команды!B165</f>
        <v>Пальто Михаила Пореченкова</v>
      </c>
      <c r="C166" s="198" t="str">
        <f>Команды!C165</f>
        <v>Астрахань</v>
      </c>
      <c r="D166" s="6">
        <f>T166+AJ166</f>
        <v>13</v>
      </c>
      <c r="E166" s="33" t="s">
        <v>66</v>
      </c>
      <c r="F166" s="33"/>
      <c r="G166" s="33" t="s">
        <v>66</v>
      </c>
      <c r="H166" s="33"/>
      <c r="I166" s="33" t="s">
        <v>66</v>
      </c>
      <c r="J166" s="33"/>
      <c r="K166" s="33" t="s">
        <v>66</v>
      </c>
      <c r="L166" s="33"/>
      <c r="M166" s="33"/>
      <c r="N166" s="33"/>
      <c r="O166" s="33"/>
      <c r="P166" s="33" t="s">
        <v>66</v>
      </c>
      <c r="Q166" s="33" t="s">
        <v>66</v>
      </c>
      <c r="R166" s="33" t="s">
        <v>66</v>
      </c>
      <c r="S166" s="33" t="s">
        <v>66</v>
      </c>
      <c r="T166" s="6">
        <f>COUNTIF(E166:S166,"+")</f>
        <v>8</v>
      </c>
      <c r="U166" s="33"/>
      <c r="V166" s="33"/>
      <c r="W166" s="33" t="s">
        <v>66</v>
      </c>
      <c r="X166" s="33" t="s">
        <v>66</v>
      </c>
      <c r="Y166" s="33" t="s">
        <v>66</v>
      </c>
      <c r="Z166" s="33" t="s">
        <v>66</v>
      </c>
      <c r="AA166" s="33"/>
      <c r="AB166" s="33"/>
      <c r="AC166" s="33"/>
      <c r="AD166" s="33"/>
      <c r="AE166" s="33"/>
      <c r="AF166" s="33"/>
      <c r="AG166" s="33"/>
      <c r="AH166" s="33" t="s">
        <v>66</v>
      </c>
      <c r="AI166" s="33"/>
      <c r="AJ166" s="6">
        <f>COUNTIF(U166:AI166,"+")</f>
        <v>5</v>
      </c>
      <c r="AL166" s="45"/>
    </row>
    <row r="167" spans="1:38" ht="16.5">
      <c r="A167" s="197" t="str">
        <f>Команды!A166</f>
        <v>RU3001005</v>
      </c>
      <c r="B167" s="198" t="str">
        <f>Команды!B166</f>
        <v>SCB</v>
      </c>
      <c r="C167" s="198" t="str">
        <f>Команды!C166</f>
        <v>Астрахань</v>
      </c>
      <c r="D167" s="6">
        <f>T167+AJ167</f>
        <v>6</v>
      </c>
      <c r="E167" s="33" t="s">
        <v>66</v>
      </c>
      <c r="F167" s="33" t="s">
        <v>66</v>
      </c>
      <c r="G167" s="33"/>
      <c r="H167" s="33"/>
      <c r="I167" s="33" t="s">
        <v>66</v>
      </c>
      <c r="J167" s="33" t="s">
        <v>66</v>
      </c>
      <c r="K167" s="33"/>
      <c r="L167" s="33"/>
      <c r="M167" s="33"/>
      <c r="N167" s="33"/>
      <c r="O167" s="33"/>
      <c r="P167" s="33"/>
      <c r="Q167" s="33" t="s">
        <v>66</v>
      </c>
      <c r="R167" s="33"/>
      <c r="S167" s="33"/>
      <c r="T167" s="6">
        <f>COUNTIF(E167:S167,"+")</f>
        <v>5</v>
      </c>
      <c r="U167" s="33"/>
      <c r="V167" s="33"/>
      <c r="W167" s="33"/>
      <c r="X167" s="33"/>
      <c r="Y167" s="33"/>
      <c r="Z167" s="33" t="s">
        <v>66</v>
      </c>
      <c r="AA167" s="33"/>
      <c r="AB167" s="33"/>
      <c r="AC167" s="33"/>
      <c r="AD167" s="33"/>
      <c r="AE167" s="33"/>
      <c r="AF167" s="33"/>
      <c r="AG167" s="33"/>
      <c r="AH167" s="33"/>
      <c r="AI167" s="33"/>
      <c r="AJ167" s="6">
        <f>COUNTIF(U167:AI167,"+")</f>
        <v>1</v>
      </c>
      <c r="AL167" s="45"/>
    </row>
    <row r="168" spans="1:38" ht="16.5">
      <c r="A168" s="197" t="str">
        <f>Команды!A167</f>
        <v>RU3001006</v>
      </c>
      <c r="B168" s="198" t="str">
        <f>Команды!B167</f>
        <v>Кореша Гужвина</v>
      </c>
      <c r="C168" s="198" t="str">
        <f>Команды!C167</f>
        <v>Астрахань</v>
      </c>
      <c r="D168" s="6">
        <f>T168+AJ168</f>
        <v>7</v>
      </c>
      <c r="E168" s="33"/>
      <c r="F168" s="33"/>
      <c r="G168" s="33" t="s">
        <v>66</v>
      </c>
      <c r="H168" s="33"/>
      <c r="I168" s="33" t="s">
        <v>66</v>
      </c>
      <c r="J168" s="33"/>
      <c r="K168" s="33"/>
      <c r="L168" s="33"/>
      <c r="M168" s="33"/>
      <c r="N168" s="33"/>
      <c r="O168" s="33" t="s">
        <v>66</v>
      </c>
      <c r="P168" s="33"/>
      <c r="Q168" s="33" t="s">
        <v>66</v>
      </c>
      <c r="R168" s="33" t="s">
        <v>66</v>
      </c>
      <c r="S168" s="33"/>
      <c r="T168" s="6">
        <f>COUNTIF(E168:S168,"+")</f>
        <v>5</v>
      </c>
      <c r="U168" s="33"/>
      <c r="V168" s="33"/>
      <c r="W168" s="33"/>
      <c r="X168" s="33"/>
      <c r="Y168" s="33"/>
      <c r="Z168" s="33" t="s">
        <v>66</v>
      </c>
      <c r="AA168" s="33"/>
      <c r="AB168" s="33"/>
      <c r="AC168" s="33"/>
      <c r="AD168" s="33"/>
      <c r="AE168" s="33"/>
      <c r="AF168" s="33"/>
      <c r="AG168" s="33"/>
      <c r="AH168" s="33"/>
      <c r="AI168" s="33" t="s">
        <v>66</v>
      </c>
      <c r="AJ168" s="6">
        <f>COUNTIF(U168:AI168,"+")</f>
        <v>2</v>
      </c>
      <c r="AL168" s="45"/>
    </row>
    <row r="169" spans="1:38" ht="16.5">
      <c r="A169" s="197" t="str">
        <f>Команды!A168</f>
        <v>RU3001007</v>
      </c>
      <c r="B169" s="198" t="str">
        <f>Команды!B168</f>
        <v>SPA Ice</v>
      </c>
      <c r="C169" s="198" t="str">
        <f>Команды!C168</f>
        <v>Астрахань</v>
      </c>
      <c r="D169" s="6">
        <f>T169+AJ169</f>
        <v>10</v>
      </c>
      <c r="E169" s="33" t="s">
        <v>66</v>
      </c>
      <c r="F169" s="33"/>
      <c r="G169" s="33" t="s">
        <v>66</v>
      </c>
      <c r="H169" s="33"/>
      <c r="I169" s="33" t="s">
        <v>66</v>
      </c>
      <c r="J169" s="33" t="s">
        <v>66</v>
      </c>
      <c r="K169" s="33"/>
      <c r="L169" s="33"/>
      <c r="M169" s="33"/>
      <c r="N169" s="33"/>
      <c r="O169" s="33"/>
      <c r="P169" s="33"/>
      <c r="Q169" s="33" t="s">
        <v>66</v>
      </c>
      <c r="R169" s="33" t="s">
        <v>66</v>
      </c>
      <c r="S169" s="33"/>
      <c r="T169" s="6">
        <f>COUNTIF(E169:S169,"+")</f>
        <v>6</v>
      </c>
      <c r="U169" s="33"/>
      <c r="V169" s="33" t="s">
        <v>66</v>
      </c>
      <c r="W169" s="33"/>
      <c r="X169" s="33"/>
      <c r="Y169" s="33"/>
      <c r="Z169" s="33" t="s">
        <v>66</v>
      </c>
      <c r="AA169" s="33"/>
      <c r="AB169" s="33"/>
      <c r="AC169" s="33"/>
      <c r="AD169" s="33"/>
      <c r="AE169" s="33" t="s">
        <v>66</v>
      </c>
      <c r="AF169" s="33"/>
      <c r="AG169" s="33"/>
      <c r="AH169" s="33" t="s">
        <v>66</v>
      </c>
      <c r="AI169" s="33"/>
      <c r="AJ169" s="6">
        <f>COUNTIF(U169:AI169,"+")</f>
        <v>4</v>
      </c>
      <c r="AL169" s="45"/>
    </row>
    <row r="170" spans="1:38" ht="16.5">
      <c r="A170" s="197" t="str">
        <f>Команды!A169</f>
        <v>RU3001008</v>
      </c>
      <c r="B170" s="198" t="str">
        <f>Команды!B169</f>
        <v>Батискаф</v>
      </c>
      <c r="C170" s="198" t="str">
        <f>Команды!C169</f>
        <v>Астрахань</v>
      </c>
      <c r="D170" s="6">
        <f>T170+AJ170</f>
        <v>4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 t="s">
        <v>66</v>
      </c>
      <c r="R170" s="33" t="s">
        <v>66</v>
      </c>
      <c r="S170" s="33"/>
      <c r="T170" s="6">
        <f>COUNTIF(E170:S170,"+")</f>
        <v>2</v>
      </c>
      <c r="U170" s="33"/>
      <c r="V170" s="33"/>
      <c r="W170" s="33" t="s">
        <v>66</v>
      </c>
      <c r="X170" s="33"/>
      <c r="Y170" s="33"/>
      <c r="Z170" s="33" t="s">
        <v>66</v>
      </c>
      <c r="AA170" s="33"/>
      <c r="AB170" s="33"/>
      <c r="AC170" s="33"/>
      <c r="AD170" s="33"/>
      <c r="AE170" s="33"/>
      <c r="AF170" s="33"/>
      <c r="AG170" s="33"/>
      <c r="AH170" s="33"/>
      <c r="AI170" s="33"/>
      <c r="AJ170" s="6">
        <f>COUNTIF(U170:AI170,"+")</f>
        <v>2</v>
      </c>
      <c r="AL170" s="29" t="s">
        <v>22</v>
      </c>
    </row>
    <row r="171" spans="1:38" ht="16.5">
      <c r="A171" s="197" t="str">
        <f>Команды!A170</f>
        <v>RU3001009</v>
      </c>
      <c r="B171" s="198" t="str">
        <f>Команды!B170</f>
        <v>6ДД</v>
      </c>
      <c r="C171" s="198" t="str">
        <f>Команды!C170</f>
        <v>Астрахань</v>
      </c>
      <c r="D171" s="6">
        <f>T171+AJ171</f>
        <v>3</v>
      </c>
      <c r="E171" s="33"/>
      <c r="F171" s="33"/>
      <c r="G171" s="33"/>
      <c r="H171" s="33"/>
      <c r="I171" s="33" t="s">
        <v>66</v>
      </c>
      <c r="J171" s="33"/>
      <c r="K171" s="33"/>
      <c r="L171" s="33"/>
      <c r="M171" s="33"/>
      <c r="N171" s="33"/>
      <c r="O171" s="33"/>
      <c r="P171" s="33"/>
      <c r="Q171" s="33" t="s">
        <v>66</v>
      </c>
      <c r="R171" s="33"/>
      <c r="S171" s="33" t="s">
        <v>66</v>
      </c>
      <c r="T171" s="6">
        <f>COUNTIF(E171:S171,"+")</f>
        <v>3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6">
        <f>COUNTIF(U171:AI171,"+")</f>
        <v>0</v>
      </c>
      <c r="AL171" s="31">
        <f>(Q173+W173+I173+G173+E173)/5-(AD173+AC173+H173+N173+U173)/5</f>
        <v>64.37869822485207</v>
      </c>
    </row>
    <row r="172" spans="1:44" ht="16.5">
      <c r="A172" s="15"/>
      <c r="B172" s="16"/>
      <c r="C172" s="16"/>
      <c r="T172" s="36">
        <f>SUM(E173:S173)/15</f>
        <v>30.650887573964496</v>
      </c>
      <c r="AJ172" s="36">
        <f>SUM(U173:AI173)/15</f>
        <v>13.688362919132148</v>
      </c>
      <c r="AK172" s="29" t="s">
        <v>16</v>
      </c>
      <c r="AL172" s="29" t="s">
        <v>23</v>
      </c>
      <c r="AM172" s="29" t="s">
        <v>17</v>
      </c>
      <c r="AN172" s="29" t="s">
        <v>18</v>
      </c>
      <c r="AO172" s="30" t="s">
        <v>21</v>
      </c>
      <c r="AP172" s="165" t="s">
        <v>19</v>
      </c>
      <c r="AQ172" s="166"/>
      <c r="AR172" s="167"/>
    </row>
    <row r="173" spans="2:44" s="2" customFormat="1" ht="14.25">
      <c r="B173" s="1"/>
      <c r="C173" s="2" t="s">
        <v>7</v>
      </c>
      <c r="E173" s="34">
        <f>COUNTIF(E3:E171,"+")/COUNTIF($B3:$B171,"&lt;&gt;0")*100</f>
        <v>56.80473372781065</v>
      </c>
      <c r="F173" s="201">
        <f>COUNTIF(F3:F171,"+")/COUNTIF($B3:$B171,"&lt;&gt;0")*100</f>
        <v>6.508875739644971</v>
      </c>
      <c r="G173" s="34">
        <f>COUNTIF(G3:G171,"+")/COUNTIF($B3:$B171,"&lt;&gt;0")*100</f>
        <v>59.171597633136095</v>
      </c>
      <c r="H173" s="201">
        <f>COUNTIF(H3:H171,"+")/COUNTIF($B3:$B171,"&lt;&gt;0")*100</f>
        <v>0.591715976331361</v>
      </c>
      <c r="I173" s="34">
        <f>COUNTIF(I3:I171,"+")/COUNTIF($B3:$B171,"&lt;&gt;0")*100</f>
        <v>60.35502958579882</v>
      </c>
      <c r="J173" s="201">
        <f>COUNTIF(J3:J171,"+")/COUNTIF($B3:$B171,"&lt;&gt;0")*100</f>
        <v>14.201183431952662</v>
      </c>
      <c r="K173" s="34">
        <f>COUNTIF(K3:K171,"+")/COUNTIF($B3:$B171,"&lt;&gt;0")*100</f>
        <v>24.85207100591716</v>
      </c>
      <c r="L173" s="201">
        <f>COUNTIF(L3:L171,"+")/COUNTIF($B3:$B171,"&lt;&gt;0")*100</f>
        <v>4.733727810650888</v>
      </c>
      <c r="M173" s="201">
        <f>COUNTIF(M3:M171,"+")/COUNTIF($B3:$B171,"&lt;&gt;0")*100</f>
        <v>6.508875739644971</v>
      </c>
      <c r="N173" s="201">
        <f>COUNTIF(N3:N171,"+")/COUNTIF($B3:$B171,"&lt;&gt;0")*100</f>
        <v>1.7751479289940828</v>
      </c>
      <c r="O173" s="201">
        <f>COUNTIF(O3:O171,"+")/COUNTIF($B3:$B171,"&lt;&gt;0")*100</f>
        <v>10.650887573964498</v>
      </c>
      <c r="P173" s="34">
        <f>COUNTIF(P3:P171,"+")/COUNTIF($B3:$B171,"&lt;&gt;0")*100</f>
        <v>34.9112426035503</v>
      </c>
      <c r="Q173" s="203">
        <f>COUNTIF(Q3:Q171,"+")/COUNTIF($B3:$B171,"&lt;&gt;0")*100</f>
        <v>89.94082840236686</v>
      </c>
      <c r="R173" s="34">
        <f>COUNTIF(R3:R171,"+")/COUNTIF($B3:$B171,"&lt;&gt;0")*100</f>
        <v>44.37869822485207</v>
      </c>
      <c r="S173" s="34">
        <f>COUNTIF(S3:S171,"+")/COUNTIF($B3:$B171,"&lt;&gt;0")*100</f>
        <v>44.37869822485207</v>
      </c>
      <c r="T173" s="47">
        <v>0</v>
      </c>
      <c r="U173" s="201">
        <f>COUNTIF(U3:U171,"+")/COUNTIF($B3:$B171,"&lt;&gt;0")*100</f>
        <v>2.366863905325444</v>
      </c>
      <c r="V173" s="201">
        <f>COUNTIF(V3:V171,"+")/COUNTIF($B3:$B171,"&lt;&gt;0")*100</f>
        <v>8.284023668639055</v>
      </c>
      <c r="W173" s="34">
        <f>COUNTIF(W3:W171,"+")/COUNTIF($B3:$B171,"&lt;&gt;0")*100</f>
        <v>60.946745562130175</v>
      </c>
      <c r="X173" s="201">
        <f>COUNTIF(X3:X171,"+")/COUNTIF($B3:$B171,"&lt;&gt;0")*100</f>
        <v>13.017751479289942</v>
      </c>
      <c r="Y173" s="34">
        <f>COUNTIF(Y3:Y171,"+")/COUNTIF($B3:$B171,"&lt;&gt;0")*100</f>
        <v>20.710059171597635</v>
      </c>
      <c r="Z173" s="34">
        <f>COUNTIF(Z3:Z171,"+")/COUNTIF($B3:$B171,"&lt;&gt;0")*100</f>
        <v>39.053254437869825</v>
      </c>
      <c r="AA173" s="201">
        <f>COUNTIF(AA3:AA171,"+")/COUNTIF($B3:$B171,"&lt;&gt;0")*100</f>
        <v>6.508875739644971</v>
      </c>
      <c r="AB173" s="201">
        <f>COUNTIF(AB3:AB171,"+")/COUNTIF($B3:$B171,"&lt;&gt;0")*100</f>
        <v>14.201183431952662</v>
      </c>
      <c r="AC173" s="201">
        <f>COUNTIF(AC3:AC171,"+")/COUNTIF($B3:$B171,"&lt;&gt;0")*100</f>
        <v>0.591715976331361</v>
      </c>
      <c r="AD173" s="199">
        <f>COUNTIF(AD3:AD171,"+")/COUNTIF($B3:$B171,"&lt;&gt;0")*100</f>
        <v>0</v>
      </c>
      <c r="AE173" s="201">
        <f>COUNTIF(AE3:AE171,"+")/COUNTIF($B3:$B171,"&lt;&gt;0")*100</f>
        <v>13.017751479289942</v>
      </c>
      <c r="AF173" s="201">
        <f>COUNTIF(AF3:AF171,"+")/COUNTIF($B3:$B171,"&lt;&gt;0")*100</f>
        <v>2.366863905325444</v>
      </c>
      <c r="AG173" s="201">
        <f>COUNTIF(AG3:AG171,"+")/COUNTIF($B3:$B171,"&lt;&gt;0")*100</f>
        <v>7.6923076923076925</v>
      </c>
      <c r="AH173" s="201">
        <f>COUNTIF(AH3:AH171,"+")/COUNTIF($B3:$B171,"&lt;&gt;0")*100</f>
        <v>7.100591715976331</v>
      </c>
      <c r="AI173" s="201">
        <f>COUNTIF(AI3:AI171,"+")/COUNTIF($B3:$B171,"&lt;&gt;0")*100</f>
        <v>9.467455621301776</v>
      </c>
      <c r="AJ173" s="47">
        <v>0</v>
      </c>
      <c r="AK173" s="31">
        <f>(SUM(E173:AJ173))/30</f>
        <v>22.16962524654832</v>
      </c>
      <c r="AL173" s="31">
        <f>(Q173+W173+I173)/3-(AD173+AC173+H173)/3</f>
        <v>70.01972386587772</v>
      </c>
      <c r="AM173" s="31">
        <f>100*(30-COUNTIF(E173:AJ173,"&gt;80")-COUNTIF(E173:AJ173,"&lt;20")+2)/30</f>
        <v>33.333333333333336</v>
      </c>
      <c r="AN173" s="31">
        <f>100*(30-COUNTIF(E173:AJ173,"&gt;70")-COUNTIF(E173:AJ173,"&lt;30")+2)/30</f>
        <v>26.666666666666668</v>
      </c>
      <c r="AO173" s="32">
        <f>COUNTIF(E173:AJ173,"&gt;50")</f>
        <v>5</v>
      </c>
      <c r="AP173" s="48">
        <f>T172/MAX(T172,AJ172)</f>
        <v>1</v>
      </c>
      <c r="AQ173" s="49" t="s">
        <v>20</v>
      </c>
      <c r="AR173" s="51">
        <f>AJ172/MAX(T172,AJ172)</f>
        <v>0.44658944658944655</v>
      </c>
    </row>
    <row r="174" spans="5:36" ht="117.75">
      <c r="E174" s="19" t="s">
        <v>36</v>
      </c>
      <c r="F174" s="202" t="s">
        <v>37</v>
      </c>
      <c r="G174" s="19" t="s">
        <v>38</v>
      </c>
      <c r="H174" s="202" t="s">
        <v>39</v>
      </c>
      <c r="I174" s="19" t="s">
        <v>40</v>
      </c>
      <c r="J174" s="202" t="s">
        <v>41</v>
      </c>
      <c r="K174" s="19" t="s">
        <v>42</v>
      </c>
      <c r="L174" s="202" t="s">
        <v>43</v>
      </c>
      <c r="M174" s="202" t="s">
        <v>44</v>
      </c>
      <c r="N174" s="202" t="s">
        <v>45</v>
      </c>
      <c r="O174" s="202" t="s">
        <v>46</v>
      </c>
      <c r="P174" s="19" t="s">
        <v>47</v>
      </c>
      <c r="Q174" s="204" t="s">
        <v>48</v>
      </c>
      <c r="R174" s="19" t="s">
        <v>49</v>
      </c>
      <c r="S174" s="19" t="s">
        <v>50</v>
      </c>
      <c r="T174" s="22"/>
      <c r="U174" s="202" t="s">
        <v>51</v>
      </c>
      <c r="V174" s="202" t="s">
        <v>52</v>
      </c>
      <c r="W174" s="19" t="s">
        <v>53</v>
      </c>
      <c r="X174" s="202" t="s">
        <v>54</v>
      </c>
      <c r="Y174" s="19" t="s">
        <v>55</v>
      </c>
      <c r="Z174" s="19" t="s">
        <v>56</v>
      </c>
      <c r="AA174" s="202" t="s">
        <v>57</v>
      </c>
      <c r="AB174" s="202" t="s">
        <v>58</v>
      </c>
      <c r="AC174" s="202" t="s">
        <v>59</v>
      </c>
      <c r="AD174" s="200" t="s">
        <v>60</v>
      </c>
      <c r="AE174" s="202" t="s">
        <v>61</v>
      </c>
      <c r="AF174" s="202" t="s">
        <v>62</v>
      </c>
      <c r="AG174" s="202" t="s">
        <v>63</v>
      </c>
      <c r="AH174" s="202" t="s">
        <v>64</v>
      </c>
      <c r="AI174" s="202" t="s">
        <v>65</v>
      </c>
      <c r="AJ174" s="22"/>
    </row>
    <row r="176" ht="16.5" hidden="1">
      <c r="C176" s="5" t="s">
        <v>15</v>
      </c>
    </row>
    <row r="177" spans="3:5" ht="16.5" hidden="1">
      <c r="C177" s="5" t="s">
        <v>8</v>
      </c>
      <c r="E177" s="8"/>
    </row>
    <row r="178" spans="3:5" ht="16.5" hidden="1">
      <c r="C178" s="5" t="s">
        <v>9</v>
      </c>
      <c r="E178" s="9"/>
    </row>
    <row r="179" spans="3:5" ht="16.5" hidden="1">
      <c r="C179" s="5" t="s">
        <v>10</v>
      </c>
      <c r="E179" s="10"/>
    </row>
    <row r="180" spans="3:5" ht="16.5" hidden="1">
      <c r="C180" s="5" t="s">
        <v>11</v>
      </c>
      <c r="E180" s="13"/>
    </row>
    <row r="181" spans="3:6" ht="16.5" hidden="1">
      <c r="C181" s="5" t="s">
        <v>12</v>
      </c>
      <c r="E181" s="11"/>
      <c r="F181" s="7"/>
    </row>
    <row r="182" spans="3:5" ht="16.5" hidden="1">
      <c r="C182" s="5" t="s">
        <v>13</v>
      </c>
      <c r="E182" s="14"/>
    </row>
    <row r="183" spans="3:5" ht="16.5" hidden="1">
      <c r="C183" s="5" t="s">
        <v>14</v>
      </c>
      <c r="E183" s="12"/>
    </row>
  </sheetData>
  <sheetProtection/>
  <mergeCells count="3">
    <mergeCell ref="E1:T1"/>
    <mergeCell ref="U1:AJ1"/>
    <mergeCell ref="AP172:AR172"/>
  </mergeCells>
  <conditionalFormatting sqref="E37:S45 U37:AI45 H46:H47 H50:H51 H53:H60 G50 G53:G59 E60:E61 E65 F61 N64 P64:S64 G63:G66 O66 G68 M67 P68:S68 F70:G70 G71 I70 L69 P75:S75 M70 P70:S71 F75:F76 F78:G78 F80 E85:G85 M85 H80 J79:M79 L80 L77:L78 L73:L75 L82 O81 P78:S78 O75:O76 L71 K71:K72 N71:N72 G86 G88 L86:L88 E100 J100 L99:L100 P100:S100 F59 I53 J57 J59:J60 M51 P47:S47 P53:S53 M54:M55 L52:L54 L56:L66 M58:M60 P59:S60 U53 U55 U59 V46 V56 Y46 X48 X50:X52 U61:V61 U63:V63 U65:V65 X54:X61 X63:X65 Y61:Y64 AE61 AA61:AB62 AA65 AD64:AE65 AE63:AI63 AF62:AI62 AF65:AI65 X66:Y66 AD66:AI66 V67 Y67 X68 Z68 AB63:AB68 AD68:AE68 U70 AF69:AI69 V71 X70 AA71:AB71 Y71 AD70:AD71 AF71:AI71 X72:Y72 AB72 X74:Y76 V76 U79 AD74 AB74:AB77 X77:X78 X79:Z79 Y80:Y81 X81:X82 Y85 AB83 AC81 AD76:AE76 AD78:AD79 AD82 AF79:AI81 AE78 AF77:AI77 AE75:AI75 U87 V86 AD87:AE87 W87:Y87 X84:X86 X88:Z88 AE88:AI88 X91:X100 AB85:AB92 Y100 U100 AD99:AE100 AF100:AI100 Y59 Z56:Z57 Z59:Z60 Y54 Z53:Z54 Y52 Y49:Y50 Z48 Z50:Z51 AB47:AB52 AB55:AB60 AD59:AI60 AF58:AI58 AE56 AD52 AF50:AI50 AE48:AE49 AE46 AF48:AI48 AE51:AE54 F101 J102 G99:G103 K101 O103 U102 AB94:AB102 AB104 AD101 AE102:AE103 AF103:AI104 E89:S99 U89:AI99 G105:G106 AC105:AC138 Y104:Y138 G108:G139 G148:G162 Y148:Y162 AC148:AC162">
    <cfRule type="cellIs" priority="154" dxfId="8" operator="equal" stopIfTrue="1">
      <formula>"?"</formula>
    </cfRule>
  </conditionalFormatting>
  <conditionalFormatting sqref="E107:S107">
    <cfRule type="cellIs" priority="5" dxfId="8" operator="equal" stopIfTrue="1">
      <formula>"?"</formula>
    </cfRule>
  </conditionalFormatting>
  <conditionalFormatting sqref="K130">
    <cfRule type="cellIs" priority="2" dxfId="8" operator="equal" stopIfTrue="1">
      <formula>"?"</formula>
    </cfRule>
  </conditionalFormatting>
  <conditionalFormatting sqref="Q130">
    <cfRule type="cellIs" priority="1" dxfId="8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2" width="35.28125" style="0" bestFit="1" customWidth="1"/>
    <col min="3" max="3" width="8.00390625" style="0" customWidth="1"/>
    <col min="4" max="4" width="26.57421875" style="0" customWidth="1"/>
  </cols>
  <sheetData>
    <row r="1" spans="1:14" ht="15">
      <c r="A1" s="99" t="s">
        <v>127</v>
      </c>
      <c r="B1" s="99" t="s">
        <v>128</v>
      </c>
      <c r="C1" s="100" t="s">
        <v>129</v>
      </c>
      <c r="D1" s="168" t="s">
        <v>130</v>
      </c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6.5">
      <c r="A2" s="101">
        <v>4</v>
      </c>
      <c r="B2" s="101" t="s">
        <v>131</v>
      </c>
      <c r="C2" s="102" t="s">
        <v>132</v>
      </c>
      <c r="D2" s="171" t="s">
        <v>133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6.5">
      <c r="A3" s="42">
        <v>4</v>
      </c>
      <c r="B3" s="42" t="s">
        <v>134</v>
      </c>
      <c r="C3" s="103" t="s">
        <v>66</v>
      </c>
      <c r="D3" s="173" t="s">
        <v>135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s="54" customFormat="1" ht="33.75" customHeight="1">
      <c r="A4" s="104">
        <v>7</v>
      </c>
      <c r="B4" s="104" t="s">
        <v>136</v>
      </c>
      <c r="C4" s="102" t="s">
        <v>132</v>
      </c>
      <c r="D4" s="175" t="s">
        <v>137</v>
      </c>
      <c r="E4" s="176"/>
      <c r="F4" s="176"/>
      <c r="G4" s="176"/>
      <c r="H4" s="176"/>
      <c r="I4" s="176"/>
      <c r="J4" s="176"/>
      <c r="K4" s="176"/>
      <c r="L4" s="176"/>
      <c r="M4" s="176"/>
      <c r="N4" s="177"/>
    </row>
    <row r="5" spans="1:14" ht="16.5">
      <c r="A5" s="42">
        <v>8</v>
      </c>
      <c r="B5" s="42" t="s">
        <v>138</v>
      </c>
      <c r="C5" s="103" t="s">
        <v>66</v>
      </c>
      <c r="D5" s="173" t="s">
        <v>139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16.5">
      <c r="A6" s="42">
        <v>13</v>
      </c>
      <c r="B6" s="42" t="s">
        <v>140</v>
      </c>
      <c r="C6" s="103" t="s">
        <v>66</v>
      </c>
      <c r="D6" s="173" t="s">
        <v>141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16.5">
      <c r="A7" s="42">
        <v>13</v>
      </c>
      <c r="B7" s="42" t="s">
        <v>142</v>
      </c>
      <c r="C7" s="105" t="s">
        <v>66</v>
      </c>
      <c r="D7" s="173" t="s">
        <v>143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4" s="54" customFormat="1" ht="32.25" customHeight="1">
      <c r="A8" s="104">
        <v>16</v>
      </c>
      <c r="B8" s="104" t="s">
        <v>144</v>
      </c>
      <c r="C8" s="102" t="s">
        <v>132</v>
      </c>
      <c r="D8" s="178" t="s">
        <v>145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1:14" ht="16.5">
      <c r="A9" s="101">
        <v>17</v>
      </c>
      <c r="B9" s="101" t="s">
        <v>146</v>
      </c>
      <c r="C9" s="102" t="s">
        <v>132</v>
      </c>
      <c r="D9" s="171" t="s">
        <v>147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s="54" customFormat="1" ht="33.75" customHeight="1">
      <c r="A10" s="106">
        <v>18</v>
      </c>
      <c r="B10" s="106" t="s">
        <v>148</v>
      </c>
      <c r="C10" s="103" t="s">
        <v>66</v>
      </c>
      <c r="D10" s="180" t="s">
        <v>149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</row>
    <row r="11" spans="1:14" ht="16.5">
      <c r="A11" s="104">
        <v>18</v>
      </c>
      <c r="B11" s="104" t="s">
        <v>150</v>
      </c>
      <c r="C11" s="102" t="s">
        <v>132</v>
      </c>
      <c r="D11" s="182" t="s">
        <v>151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ht="16.5">
      <c r="A12" s="101">
        <v>19</v>
      </c>
      <c r="B12" s="101" t="s">
        <v>152</v>
      </c>
      <c r="C12" s="102" t="s">
        <v>132</v>
      </c>
      <c r="D12" s="178" t="s">
        <v>153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4" ht="16.5">
      <c r="A13" s="101">
        <v>19</v>
      </c>
      <c r="B13" s="101" t="s">
        <v>154</v>
      </c>
      <c r="C13" s="102" t="s">
        <v>132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4" ht="16.5">
      <c r="A14" s="101">
        <v>19</v>
      </c>
      <c r="B14" s="101" t="s">
        <v>155</v>
      </c>
      <c r="C14" s="102" t="s">
        <v>132</v>
      </c>
      <c r="D14" s="171" t="s">
        <v>156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s="54" customFormat="1" ht="51" customHeight="1">
      <c r="A15" s="104">
        <v>19</v>
      </c>
      <c r="B15" s="104" t="s">
        <v>157</v>
      </c>
      <c r="C15" s="102" t="s">
        <v>132</v>
      </c>
      <c r="D15" s="178" t="s">
        <v>158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16.5">
      <c r="A16" s="104">
        <v>19</v>
      </c>
      <c r="B16" s="104" t="s">
        <v>159</v>
      </c>
      <c r="C16" s="102" t="s">
        <v>132</v>
      </c>
      <c r="D16" s="171" t="s">
        <v>160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ht="16.5">
      <c r="A17" s="42">
        <v>21</v>
      </c>
      <c r="B17" s="42" t="s">
        <v>161</v>
      </c>
      <c r="C17" s="105" t="s">
        <v>66</v>
      </c>
      <c r="D17" s="173" t="s">
        <v>162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s="107" customFormat="1" ht="16.5">
      <c r="A18" s="101">
        <v>21</v>
      </c>
      <c r="B18" s="101" t="s">
        <v>163</v>
      </c>
      <c r="C18" s="102" t="s">
        <v>132</v>
      </c>
      <c r="D18" s="171" t="s">
        <v>164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</row>
    <row r="19" spans="1:14" s="54" customFormat="1" ht="34.5" customHeight="1">
      <c r="A19" s="104">
        <v>21</v>
      </c>
      <c r="B19" s="104" t="s">
        <v>165</v>
      </c>
      <c r="C19" s="102" t="s">
        <v>132</v>
      </c>
      <c r="D19" s="178" t="s">
        <v>166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ht="34.5" customHeight="1">
      <c r="A20" s="104">
        <v>22</v>
      </c>
      <c r="B20" s="104" t="s">
        <v>167</v>
      </c>
      <c r="C20" s="102" t="s">
        <v>132</v>
      </c>
      <c r="D20" s="184" t="s">
        <v>168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</row>
    <row r="21" spans="1:14" s="54" customFormat="1" ht="33" customHeight="1">
      <c r="A21" s="106">
        <v>23</v>
      </c>
      <c r="B21" s="106" t="s">
        <v>169</v>
      </c>
      <c r="C21" s="103" t="s">
        <v>66</v>
      </c>
      <c r="D21" s="186" t="s">
        <v>170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1:14" s="54" customFormat="1" ht="16.5">
      <c r="A22" s="106">
        <v>23</v>
      </c>
      <c r="B22" s="106" t="s">
        <v>171</v>
      </c>
      <c r="C22" s="103" t="s">
        <v>66</v>
      </c>
      <c r="D22" s="186" t="s">
        <v>172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s="54" customFormat="1" ht="16.5">
      <c r="A23" s="106">
        <v>23</v>
      </c>
      <c r="B23" s="106" t="s">
        <v>173</v>
      </c>
      <c r="C23" s="103" t="s">
        <v>66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ht="16.5">
      <c r="A24" s="42">
        <v>23</v>
      </c>
      <c r="B24" s="42" t="s">
        <v>174</v>
      </c>
      <c r="C24" s="103" t="s">
        <v>66</v>
      </c>
      <c r="D24" s="173" t="s">
        <v>175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14" ht="16.5">
      <c r="A25" s="42">
        <v>23</v>
      </c>
      <c r="B25" s="42" t="s">
        <v>176</v>
      </c>
      <c r="C25" s="103" t="s">
        <v>66</v>
      </c>
      <c r="D25" s="173" t="s">
        <v>177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 s="54" customFormat="1" ht="16.5">
      <c r="A26" s="106">
        <v>26</v>
      </c>
      <c r="B26" s="106" t="s">
        <v>178</v>
      </c>
      <c r="C26" s="103" t="s">
        <v>66</v>
      </c>
      <c r="D26" s="188" t="s">
        <v>179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90"/>
    </row>
    <row r="27" spans="1:14" s="54" customFormat="1" ht="16.5">
      <c r="A27" s="106">
        <v>26</v>
      </c>
      <c r="B27" s="106" t="s">
        <v>180</v>
      </c>
      <c r="C27" s="103" t="s">
        <v>66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3"/>
    </row>
    <row r="28" spans="1:14" s="54" customFormat="1" ht="16.5">
      <c r="A28" s="106">
        <v>26</v>
      </c>
      <c r="B28" s="106" t="s">
        <v>181</v>
      </c>
      <c r="C28" s="103" t="s">
        <v>66</v>
      </c>
      <c r="D28" s="194"/>
      <c r="E28" s="195"/>
      <c r="F28" s="195"/>
      <c r="G28" s="195"/>
      <c r="H28" s="195"/>
      <c r="I28" s="195"/>
      <c r="J28" s="195"/>
      <c r="K28" s="195"/>
      <c r="L28" s="195"/>
      <c r="M28" s="195"/>
      <c r="N28" s="196"/>
    </row>
    <row r="29" spans="1:14" ht="16.5">
      <c r="A29" s="42">
        <v>29</v>
      </c>
      <c r="B29" s="42" t="s">
        <v>182</v>
      </c>
      <c r="C29" s="105" t="s">
        <v>66</v>
      </c>
      <c r="D29" s="173" t="s">
        <v>183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 s="54" customFormat="1" ht="16.5">
      <c r="A30" s="108"/>
      <c r="B30" s="108"/>
      <c r="C30" s="109"/>
      <c r="D30" s="108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s="54" customFormat="1" ht="16.5">
      <c r="A31" s="108"/>
      <c r="B31" s="108"/>
      <c r="C31" s="109"/>
      <c r="D31" s="108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ht="16.5">
      <c r="A32" s="56"/>
      <c r="B32" s="56"/>
      <c r="C32" s="10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6.5">
      <c r="A33" s="56"/>
      <c r="B33" s="56"/>
      <c r="C33" s="109"/>
      <c r="D33" s="56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6.5">
      <c r="A34" s="56"/>
      <c r="B34" s="56"/>
      <c r="C34" s="109"/>
      <c r="D34" s="56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6.5">
      <c r="A35" s="56"/>
      <c r="B35" s="56"/>
      <c r="C35" s="109"/>
      <c r="D35" s="56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6.5">
      <c r="A36" s="56"/>
      <c r="B36" s="56"/>
      <c r="C36" s="109"/>
      <c r="D36" s="56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6.5">
      <c r="A37" s="56"/>
      <c r="B37" s="56"/>
      <c r="C37" s="109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4" ht="16.5">
      <c r="A38" s="56"/>
      <c r="B38" s="56"/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6.5">
      <c r="A39" s="56"/>
      <c r="B39" s="56"/>
      <c r="C39" s="109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</row>
    <row r="40" spans="1:14" ht="16.5">
      <c r="A40" s="56"/>
      <c r="B40" s="56"/>
      <c r="C40" s="109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</row>
    <row r="41" spans="1:14" ht="16.5">
      <c r="A41" s="56"/>
      <c r="B41" s="56"/>
      <c r="C41" s="109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2" spans="1:14" ht="16.5">
      <c r="A42" s="56"/>
      <c r="B42" s="56"/>
      <c r="C42" s="109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6.5">
      <c r="A43" s="56"/>
      <c r="B43" s="56"/>
      <c r="C43" s="109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1:14" ht="16.5">
      <c r="A44" s="56"/>
      <c r="B44" s="56"/>
      <c r="C44" s="57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ht="16.5">
      <c r="A45" s="56"/>
      <c r="B45" s="56"/>
      <c r="C45" s="57"/>
      <c r="D45" s="111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16.5">
      <c r="A46" s="56"/>
      <c r="B46" s="56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ht="16.5">
      <c r="A47" s="56"/>
      <c r="B47" s="56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ht="16.5">
      <c r="A48" s="56"/>
      <c r="B48" s="56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14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</sheetData>
  <sheetProtection/>
  <mergeCells count="25">
    <mergeCell ref="D29:N29"/>
    <mergeCell ref="D20:N20"/>
    <mergeCell ref="D21:N21"/>
    <mergeCell ref="D22:N23"/>
    <mergeCell ref="D24:N24"/>
    <mergeCell ref="D25:N25"/>
    <mergeCell ref="D26:N28"/>
    <mergeCell ref="D14:N14"/>
    <mergeCell ref="D15:N15"/>
    <mergeCell ref="D16:N16"/>
    <mergeCell ref="D17:N17"/>
    <mergeCell ref="D18:N18"/>
    <mergeCell ref="D19:N19"/>
    <mergeCell ref="D7:N7"/>
    <mergeCell ref="D8:N8"/>
    <mergeCell ref="D9:N9"/>
    <mergeCell ref="D10:N10"/>
    <mergeCell ref="D11:N11"/>
    <mergeCell ref="D12:N13"/>
    <mergeCell ref="D1:N1"/>
    <mergeCell ref="D2:N2"/>
    <mergeCell ref="D3:N3"/>
    <mergeCell ref="D4:N4"/>
    <mergeCell ref="D5:N5"/>
    <mergeCell ref="D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35.57421875" style="5" customWidth="1"/>
    <col min="3" max="3" width="17.00390625" style="5" customWidth="1"/>
    <col min="4" max="4" width="8.7109375" style="24" customWidth="1"/>
    <col min="5" max="16384" width="9.140625" style="5" customWidth="1"/>
  </cols>
  <sheetData>
    <row r="2" spans="1:4" ht="16.5">
      <c r="A2" s="58" t="s">
        <v>4</v>
      </c>
      <c r="B2" s="59" t="s">
        <v>5</v>
      </c>
      <c r="C2" s="60" t="s">
        <v>1</v>
      </c>
      <c r="D2" s="61" t="s">
        <v>25</v>
      </c>
    </row>
    <row r="3" spans="1:4" ht="16.5">
      <c r="A3" s="38" t="s">
        <v>496</v>
      </c>
      <c r="B3" s="35" t="s">
        <v>417</v>
      </c>
      <c r="C3" s="35" t="s">
        <v>416</v>
      </c>
      <c r="D3" s="23">
        <v>21</v>
      </c>
    </row>
    <row r="4" spans="1:4" ht="16.5">
      <c r="A4" s="38" t="s">
        <v>497</v>
      </c>
      <c r="B4" s="35" t="s">
        <v>305</v>
      </c>
      <c r="C4" s="35" t="s">
        <v>309</v>
      </c>
      <c r="D4" s="23">
        <v>17</v>
      </c>
    </row>
    <row r="5" spans="1:4" ht="16.5">
      <c r="A5" s="38" t="s">
        <v>498</v>
      </c>
      <c r="B5" s="35" t="s">
        <v>336</v>
      </c>
      <c r="C5" s="35" t="s">
        <v>339</v>
      </c>
      <c r="D5" s="23">
        <v>16</v>
      </c>
    </row>
    <row r="6" spans="1:4" ht="16.5">
      <c r="A6" s="38" t="s">
        <v>502</v>
      </c>
      <c r="B6" s="83">
        <v>110</v>
      </c>
      <c r="C6" s="35" t="s">
        <v>71</v>
      </c>
      <c r="D6" s="23">
        <v>14</v>
      </c>
    </row>
    <row r="7" spans="1:4" ht="16.5">
      <c r="A7" s="38" t="s">
        <v>502</v>
      </c>
      <c r="B7" s="35" t="s">
        <v>455</v>
      </c>
      <c r="C7" s="35" t="s">
        <v>452</v>
      </c>
      <c r="D7" s="23">
        <v>14</v>
      </c>
    </row>
    <row r="8" spans="1:4" ht="16.5">
      <c r="A8" s="38" t="s">
        <v>503</v>
      </c>
      <c r="B8" s="6" t="s">
        <v>116</v>
      </c>
      <c r="C8" s="6" t="s">
        <v>126</v>
      </c>
      <c r="D8" s="23">
        <v>13</v>
      </c>
    </row>
    <row r="9" spans="1:4" ht="16.5">
      <c r="A9" s="38" t="s">
        <v>503</v>
      </c>
      <c r="B9" s="26" t="s">
        <v>480</v>
      </c>
      <c r="C9" s="26" t="s">
        <v>477</v>
      </c>
      <c r="D9" s="23">
        <v>13</v>
      </c>
    </row>
    <row r="10" spans="1:4" ht="16.5">
      <c r="A10" s="38" t="s">
        <v>504</v>
      </c>
      <c r="B10" s="6" t="s">
        <v>306</v>
      </c>
      <c r="C10" s="6" t="s">
        <v>309</v>
      </c>
      <c r="D10" s="23">
        <v>12</v>
      </c>
    </row>
    <row r="11" spans="1:4" ht="16.5">
      <c r="A11" s="38" t="s">
        <v>504</v>
      </c>
      <c r="B11" s="6" t="s">
        <v>68</v>
      </c>
      <c r="C11" s="6" t="s">
        <v>71</v>
      </c>
      <c r="D11" s="66">
        <v>12</v>
      </c>
    </row>
    <row r="12" spans="1:4" ht="16.5">
      <c r="A12" s="38" t="s">
        <v>504</v>
      </c>
      <c r="B12" s="6" t="s">
        <v>411</v>
      </c>
      <c r="C12" s="6" t="s">
        <v>412</v>
      </c>
      <c r="D12" s="23">
        <v>12</v>
      </c>
    </row>
    <row r="13" spans="1:4" ht="16.5">
      <c r="A13" s="38" t="s">
        <v>504</v>
      </c>
      <c r="B13" s="41" t="s">
        <v>249</v>
      </c>
      <c r="C13" s="35" t="s">
        <v>254</v>
      </c>
      <c r="D13" s="23">
        <v>12</v>
      </c>
    </row>
    <row r="14" spans="1:4" ht="16.5">
      <c r="A14" s="38" t="s">
        <v>504</v>
      </c>
      <c r="B14" s="35" t="s">
        <v>329</v>
      </c>
      <c r="C14" s="35" t="s">
        <v>334</v>
      </c>
      <c r="D14" s="23">
        <v>12</v>
      </c>
    </row>
    <row r="15" spans="1:4" ht="16.5">
      <c r="A15" s="38" t="s">
        <v>505</v>
      </c>
      <c r="B15" s="35" t="s">
        <v>120</v>
      </c>
      <c r="C15" s="35" t="s">
        <v>126</v>
      </c>
      <c r="D15" s="23">
        <v>11</v>
      </c>
    </row>
    <row r="16" spans="1:4" ht="16.5">
      <c r="A16" s="38" t="s">
        <v>505</v>
      </c>
      <c r="B16" s="35" t="s">
        <v>122</v>
      </c>
      <c r="C16" s="35" t="s">
        <v>126</v>
      </c>
      <c r="D16" s="23">
        <v>11</v>
      </c>
    </row>
    <row r="17" spans="1:4" ht="16.5">
      <c r="A17" s="38" t="s">
        <v>505</v>
      </c>
      <c r="B17" s="35" t="s">
        <v>302</v>
      </c>
      <c r="C17" s="35" t="s">
        <v>304</v>
      </c>
      <c r="D17" s="23">
        <v>11</v>
      </c>
    </row>
    <row r="18" spans="1:4" ht="16.5">
      <c r="A18" s="38" t="s">
        <v>505</v>
      </c>
      <c r="B18" s="6" t="s">
        <v>234</v>
      </c>
      <c r="C18" s="6" t="s">
        <v>235</v>
      </c>
      <c r="D18" s="23">
        <v>11</v>
      </c>
    </row>
    <row r="19" spans="1:4" ht="16.5">
      <c r="A19" s="38" t="s">
        <v>505</v>
      </c>
      <c r="B19" s="6" t="s">
        <v>376</v>
      </c>
      <c r="C19" s="6" t="s">
        <v>364</v>
      </c>
      <c r="D19" s="66">
        <v>11</v>
      </c>
    </row>
    <row r="20" spans="1:4" ht="16.5">
      <c r="A20" s="38" t="s">
        <v>505</v>
      </c>
      <c r="B20" s="35" t="s">
        <v>255</v>
      </c>
      <c r="C20" s="35" t="s">
        <v>267</v>
      </c>
      <c r="D20" s="23">
        <v>11</v>
      </c>
    </row>
    <row r="21" spans="1:4" ht="16.5">
      <c r="A21" s="38" t="s">
        <v>505</v>
      </c>
      <c r="B21" s="35" t="s">
        <v>359</v>
      </c>
      <c r="C21" s="35" t="s">
        <v>360</v>
      </c>
      <c r="D21" s="23">
        <v>11</v>
      </c>
    </row>
    <row r="22" spans="1:4" ht="16.5">
      <c r="A22" s="38" t="s">
        <v>505</v>
      </c>
      <c r="B22" s="6" t="s">
        <v>282</v>
      </c>
      <c r="C22" s="6" t="s">
        <v>281</v>
      </c>
      <c r="D22" s="23">
        <v>11</v>
      </c>
    </row>
    <row r="23" spans="1:4" ht="16.5">
      <c r="A23" s="38" t="s">
        <v>506</v>
      </c>
      <c r="B23" s="42" t="s">
        <v>441</v>
      </c>
      <c r="C23" s="6" t="s">
        <v>442</v>
      </c>
      <c r="D23" s="67">
        <v>10</v>
      </c>
    </row>
    <row r="24" spans="1:4" ht="16.5">
      <c r="A24" s="38" t="s">
        <v>506</v>
      </c>
      <c r="B24" s="35" t="s">
        <v>123</v>
      </c>
      <c r="C24" s="35" t="s">
        <v>126</v>
      </c>
      <c r="D24" s="23">
        <v>10</v>
      </c>
    </row>
    <row r="25" spans="1:4" ht="16.5">
      <c r="A25" s="38" t="s">
        <v>506</v>
      </c>
      <c r="B25" s="35" t="s">
        <v>125</v>
      </c>
      <c r="C25" s="35" t="s">
        <v>126</v>
      </c>
      <c r="D25" s="23">
        <v>10</v>
      </c>
    </row>
    <row r="26" spans="1:4" ht="16.5">
      <c r="A26" s="38" t="s">
        <v>506</v>
      </c>
      <c r="B26" s="6" t="s">
        <v>415</v>
      </c>
      <c r="C26" s="6" t="s">
        <v>416</v>
      </c>
      <c r="D26" s="66">
        <v>10</v>
      </c>
    </row>
    <row r="27" spans="1:4" ht="16.5">
      <c r="A27" s="38" t="s">
        <v>506</v>
      </c>
      <c r="B27" s="35" t="s">
        <v>418</v>
      </c>
      <c r="C27" s="35" t="s">
        <v>416</v>
      </c>
      <c r="D27" s="23">
        <v>10</v>
      </c>
    </row>
    <row r="28" spans="1:4" ht="16.5">
      <c r="A28" s="38" t="s">
        <v>506</v>
      </c>
      <c r="B28" s="35" t="s">
        <v>316</v>
      </c>
      <c r="C28" s="35" t="s">
        <v>327</v>
      </c>
      <c r="D28" s="23">
        <v>10</v>
      </c>
    </row>
    <row r="29" spans="1:4" ht="16.5">
      <c r="A29" s="38" t="s">
        <v>506</v>
      </c>
      <c r="B29" s="6" t="s">
        <v>483</v>
      </c>
      <c r="C29" s="6" t="s">
        <v>477</v>
      </c>
      <c r="D29" s="66">
        <v>10</v>
      </c>
    </row>
    <row r="30" spans="1:4" ht="16.5">
      <c r="A30" s="38" t="s">
        <v>506</v>
      </c>
      <c r="B30" s="6" t="s">
        <v>363</v>
      </c>
      <c r="C30" s="6" t="s">
        <v>364</v>
      </c>
      <c r="D30" s="23">
        <v>10</v>
      </c>
    </row>
    <row r="31" spans="1:4" ht="16.5">
      <c r="A31" s="38" t="s">
        <v>506</v>
      </c>
      <c r="B31" s="6" t="s">
        <v>382</v>
      </c>
      <c r="C31" s="6" t="s">
        <v>364</v>
      </c>
      <c r="D31" s="66">
        <v>10</v>
      </c>
    </row>
    <row r="32" spans="1:4" ht="16.5">
      <c r="A32" s="38" t="s">
        <v>506</v>
      </c>
      <c r="B32" s="6" t="s">
        <v>257</v>
      </c>
      <c r="C32" s="6" t="s">
        <v>267</v>
      </c>
      <c r="D32" s="66">
        <v>10</v>
      </c>
    </row>
    <row r="33" spans="1:4" ht="16.5">
      <c r="A33" s="38" t="s">
        <v>507</v>
      </c>
      <c r="B33" s="35" t="s">
        <v>187</v>
      </c>
      <c r="C33" s="35" t="s">
        <v>224</v>
      </c>
      <c r="D33" s="23">
        <v>9</v>
      </c>
    </row>
    <row r="34" spans="1:4" ht="16.5">
      <c r="A34" s="38" t="s">
        <v>507</v>
      </c>
      <c r="B34" s="35" t="s">
        <v>124</v>
      </c>
      <c r="C34" s="35" t="s">
        <v>126</v>
      </c>
      <c r="D34" s="23">
        <v>9</v>
      </c>
    </row>
    <row r="35" spans="1:4" ht="16.5">
      <c r="A35" s="38" t="s">
        <v>507</v>
      </c>
      <c r="B35" s="35" t="s">
        <v>193</v>
      </c>
      <c r="C35" s="35" t="s">
        <v>185</v>
      </c>
      <c r="D35" s="23">
        <v>9</v>
      </c>
    </row>
    <row r="36" spans="1:4" ht="16.5">
      <c r="A36" s="38" t="s">
        <v>507</v>
      </c>
      <c r="B36" s="35" t="s">
        <v>473</v>
      </c>
      <c r="C36" s="35" t="s">
        <v>474</v>
      </c>
      <c r="D36" s="23">
        <v>9</v>
      </c>
    </row>
    <row r="37" spans="1:4" ht="16.5">
      <c r="A37" s="38" t="s">
        <v>507</v>
      </c>
      <c r="B37" s="6" t="s">
        <v>31</v>
      </c>
      <c r="C37" s="6" t="s">
        <v>32</v>
      </c>
      <c r="D37" s="67">
        <v>9</v>
      </c>
    </row>
    <row r="38" spans="1:4" ht="16.5">
      <c r="A38" s="38" t="s">
        <v>507</v>
      </c>
      <c r="B38" s="6" t="s">
        <v>226</v>
      </c>
      <c r="C38" s="6" t="s">
        <v>235</v>
      </c>
      <c r="D38" s="66">
        <v>9</v>
      </c>
    </row>
    <row r="39" spans="1:4" ht="16.5">
      <c r="A39" s="38" t="s">
        <v>507</v>
      </c>
      <c r="B39" s="35" t="s">
        <v>409</v>
      </c>
      <c r="C39" s="35" t="s">
        <v>403</v>
      </c>
      <c r="D39" s="23">
        <v>9</v>
      </c>
    </row>
    <row r="40" spans="1:4" ht="16.5">
      <c r="A40" s="38" t="s">
        <v>507</v>
      </c>
      <c r="B40" s="26" t="s">
        <v>372</v>
      </c>
      <c r="C40" s="26" t="s">
        <v>364</v>
      </c>
      <c r="D40" s="23">
        <v>9</v>
      </c>
    </row>
    <row r="41" spans="1:4" ht="16.5">
      <c r="A41" s="38" t="s">
        <v>507</v>
      </c>
      <c r="B41" s="6" t="s">
        <v>256</v>
      </c>
      <c r="C41" s="6" t="s">
        <v>267</v>
      </c>
      <c r="D41" s="23">
        <v>9</v>
      </c>
    </row>
    <row r="42" spans="1:4" ht="16.5">
      <c r="A42" s="38" t="s">
        <v>507</v>
      </c>
      <c r="B42" s="6" t="s">
        <v>456</v>
      </c>
      <c r="C42" s="6" t="s">
        <v>452</v>
      </c>
      <c r="D42" s="66">
        <v>9</v>
      </c>
    </row>
    <row r="43" spans="1:4" ht="16.5">
      <c r="A43" s="38" t="s">
        <v>507</v>
      </c>
      <c r="B43" s="6" t="s">
        <v>101</v>
      </c>
      <c r="C43" s="6" t="s">
        <v>105</v>
      </c>
      <c r="D43" s="66">
        <v>9</v>
      </c>
    </row>
    <row r="44" spans="1:4" ht="16.5">
      <c r="A44" s="38" t="s">
        <v>507</v>
      </c>
      <c r="B44" s="35" t="s">
        <v>340</v>
      </c>
      <c r="C44" s="35" t="s">
        <v>341</v>
      </c>
      <c r="D44" s="23">
        <v>9</v>
      </c>
    </row>
    <row r="45" spans="1:4" ht="16.5">
      <c r="A45" s="38" t="s">
        <v>507</v>
      </c>
      <c r="B45" s="6" t="s">
        <v>427</v>
      </c>
      <c r="C45" s="6" t="s">
        <v>424</v>
      </c>
      <c r="D45" s="23">
        <v>9</v>
      </c>
    </row>
    <row r="46" spans="1:4" ht="16.5">
      <c r="A46" s="38" t="s">
        <v>507</v>
      </c>
      <c r="B46" s="35" t="s">
        <v>93</v>
      </c>
      <c r="C46" s="35" t="s">
        <v>94</v>
      </c>
      <c r="D46" s="23">
        <v>9</v>
      </c>
    </row>
    <row r="47" spans="1:4" ht="16.5">
      <c r="A47" s="38" t="s">
        <v>508</v>
      </c>
      <c r="B47" s="26" t="s">
        <v>467</v>
      </c>
      <c r="C47" s="26" t="s">
        <v>468</v>
      </c>
      <c r="D47" s="23">
        <v>8</v>
      </c>
    </row>
    <row r="48" spans="1:4" ht="16.5">
      <c r="A48" s="38" t="s">
        <v>508</v>
      </c>
      <c r="B48" s="6" t="s">
        <v>119</v>
      </c>
      <c r="C48" s="6" t="s">
        <v>126</v>
      </c>
      <c r="D48" s="23">
        <v>8</v>
      </c>
    </row>
    <row r="49" spans="1:4" ht="16.5">
      <c r="A49" s="38" t="s">
        <v>508</v>
      </c>
      <c r="B49" s="6" t="s">
        <v>121</v>
      </c>
      <c r="C49" s="6" t="s">
        <v>126</v>
      </c>
      <c r="D49" s="23">
        <v>8</v>
      </c>
    </row>
    <row r="50" spans="1:4" ht="16.5">
      <c r="A50" s="38" t="s">
        <v>508</v>
      </c>
      <c r="B50" s="6" t="s">
        <v>186</v>
      </c>
      <c r="C50" s="6" t="s">
        <v>185</v>
      </c>
      <c r="D50" s="67">
        <v>8</v>
      </c>
    </row>
    <row r="51" spans="1:4" ht="16.5">
      <c r="A51" s="38" t="s">
        <v>508</v>
      </c>
      <c r="B51" s="40" t="s">
        <v>191</v>
      </c>
      <c r="C51" s="35" t="s">
        <v>185</v>
      </c>
      <c r="D51" s="23">
        <v>8</v>
      </c>
    </row>
    <row r="52" spans="1:4" ht="16.5">
      <c r="A52" s="38" t="s">
        <v>508</v>
      </c>
      <c r="B52" s="35" t="s">
        <v>192</v>
      </c>
      <c r="C52" s="35" t="s">
        <v>185</v>
      </c>
      <c r="D52" s="23">
        <v>8</v>
      </c>
    </row>
    <row r="53" spans="1:4" ht="16.5">
      <c r="A53" s="38" t="s">
        <v>508</v>
      </c>
      <c r="B53" s="6" t="s">
        <v>228</v>
      </c>
      <c r="C53" s="6" t="s">
        <v>235</v>
      </c>
      <c r="D53" s="23">
        <v>8</v>
      </c>
    </row>
    <row r="54" spans="1:4" ht="16.5">
      <c r="A54" s="38" t="s">
        <v>508</v>
      </c>
      <c r="B54" s="40" t="s">
        <v>230</v>
      </c>
      <c r="C54" s="35" t="s">
        <v>235</v>
      </c>
      <c r="D54" s="23">
        <v>8</v>
      </c>
    </row>
    <row r="55" spans="1:4" ht="16.5">
      <c r="A55" s="38" t="s">
        <v>508</v>
      </c>
      <c r="B55" s="39" t="s">
        <v>402</v>
      </c>
      <c r="C55" s="39" t="s">
        <v>403</v>
      </c>
      <c r="D55" s="23">
        <v>8</v>
      </c>
    </row>
    <row r="56" spans="1:4" ht="16.5">
      <c r="A56" s="38" t="s">
        <v>508</v>
      </c>
      <c r="B56" s="35" t="s">
        <v>407</v>
      </c>
      <c r="C56" s="35" t="s">
        <v>403</v>
      </c>
      <c r="D56" s="23">
        <v>8</v>
      </c>
    </row>
    <row r="57" spans="1:4" ht="16.5">
      <c r="A57" s="38" t="s">
        <v>508</v>
      </c>
      <c r="B57" s="6" t="s">
        <v>370</v>
      </c>
      <c r="C57" s="6" t="s">
        <v>364</v>
      </c>
      <c r="D57" s="23">
        <v>8</v>
      </c>
    </row>
    <row r="58" spans="1:4" ht="16.5">
      <c r="A58" s="38" t="s">
        <v>508</v>
      </c>
      <c r="B58" s="43" t="s">
        <v>378</v>
      </c>
      <c r="C58" s="35" t="s">
        <v>364</v>
      </c>
      <c r="D58" s="23">
        <v>8</v>
      </c>
    </row>
    <row r="59" spans="1:4" ht="16.5">
      <c r="A59" s="38" t="s">
        <v>508</v>
      </c>
      <c r="B59" s="6" t="s">
        <v>259</v>
      </c>
      <c r="C59" s="6" t="s">
        <v>267</v>
      </c>
      <c r="D59" s="23">
        <v>8</v>
      </c>
    </row>
    <row r="60" spans="1:4" ht="16.5">
      <c r="A60" s="38" t="s">
        <v>508</v>
      </c>
      <c r="B60" s="35" t="s">
        <v>97</v>
      </c>
      <c r="C60" s="35" t="s">
        <v>105</v>
      </c>
      <c r="D60" s="23">
        <v>8</v>
      </c>
    </row>
    <row r="61" spans="1:4" ht="16.5">
      <c r="A61" s="38" t="s">
        <v>508</v>
      </c>
      <c r="B61" s="6" t="s">
        <v>331</v>
      </c>
      <c r="C61" s="6" t="s">
        <v>334</v>
      </c>
      <c r="D61" s="66">
        <v>8</v>
      </c>
    </row>
    <row r="62" spans="1:4" ht="16.5">
      <c r="A62" s="38" t="s">
        <v>508</v>
      </c>
      <c r="B62" s="35" t="s">
        <v>286</v>
      </c>
      <c r="C62" s="35" t="s">
        <v>293</v>
      </c>
      <c r="D62" s="23">
        <v>8</v>
      </c>
    </row>
    <row r="63" spans="1:4" ht="16.5">
      <c r="A63" s="38" t="s">
        <v>508</v>
      </c>
      <c r="B63" s="6" t="s">
        <v>292</v>
      </c>
      <c r="C63" s="6" t="s">
        <v>293</v>
      </c>
      <c r="D63" s="66">
        <v>8</v>
      </c>
    </row>
    <row r="64" spans="1:4" ht="16.5">
      <c r="A64" s="38" t="s">
        <v>509</v>
      </c>
      <c r="B64" s="39" t="s">
        <v>210</v>
      </c>
      <c r="C64" s="35" t="s">
        <v>224</v>
      </c>
      <c r="D64" s="23">
        <v>7</v>
      </c>
    </row>
    <row r="65" spans="1:4" ht="16.5">
      <c r="A65" s="38" t="s">
        <v>509</v>
      </c>
      <c r="B65" s="35" t="s">
        <v>118</v>
      </c>
      <c r="C65" s="35" t="s">
        <v>126</v>
      </c>
      <c r="D65" s="23">
        <v>7</v>
      </c>
    </row>
    <row r="66" spans="1:4" ht="16.5">
      <c r="A66" s="38" t="s">
        <v>509</v>
      </c>
      <c r="B66" s="35" t="s">
        <v>318</v>
      </c>
      <c r="C66" s="35" t="s">
        <v>327</v>
      </c>
      <c r="D66" s="23">
        <v>7</v>
      </c>
    </row>
    <row r="67" spans="1:4" ht="16.5">
      <c r="A67" s="38" t="s">
        <v>509</v>
      </c>
      <c r="B67" s="35" t="s">
        <v>322</v>
      </c>
      <c r="C67" s="35" t="s">
        <v>327</v>
      </c>
      <c r="D67" s="23">
        <v>7</v>
      </c>
    </row>
    <row r="68" spans="1:4" ht="16.5">
      <c r="A68" s="38" t="s">
        <v>509</v>
      </c>
      <c r="B68" s="35" t="s">
        <v>479</v>
      </c>
      <c r="C68" s="35" t="s">
        <v>477</v>
      </c>
      <c r="D68" s="23">
        <v>7</v>
      </c>
    </row>
    <row r="69" spans="1:4" ht="16.5">
      <c r="A69" s="38" t="s">
        <v>509</v>
      </c>
      <c r="B69" s="40" t="s">
        <v>482</v>
      </c>
      <c r="C69" s="35" t="s">
        <v>477</v>
      </c>
      <c r="D69" s="23">
        <v>7</v>
      </c>
    </row>
    <row r="70" spans="1:4" ht="16.5">
      <c r="A70" s="38" t="s">
        <v>509</v>
      </c>
      <c r="B70" s="6" t="s">
        <v>380</v>
      </c>
      <c r="C70" s="6" t="s">
        <v>364</v>
      </c>
      <c r="D70" s="23">
        <v>7</v>
      </c>
    </row>
    <row r="71" spans="1:4" ht="16.5">
      <c r="A71" s="38" t="s">
        <v>509</v>
      </c>
      <c r="B71" s="6" t="s">
        <v>265</v>
      </c>
      <c r="C71" s="6" t="s">
        <v>267</v>
      </c>
      <c r="D71" s="23">
        <v>7</v>
      </c>
    </row>
    <row r="72" spans="1:4" ht="16.5">
      <c r="A72" s="38" t="s">
        <v>509</v>
      </c>
      <c r="B72" s="6" t="s">
        <v>77</v>
      </c>
      <c r="C72" s="6" t="s">
        <v>71</v>
      </c>
      <c r="D72" s="23">
        <v>7</v>
      </c>
    </row>
    <row r="73" spans="1:4" ht="16.5">
      <c r="A73" s="38" t="s">
        <v>509</v>
      </c>
      <c r="B73" s="40" t="s">
        <v>78</v>
      </c>
      <c r="C73" s="35" t="s">
        <v>79</v>
      </c>
      <c r="D73" s="23">
        <v>7</v>
      </c>
    </row>
    <row r="74" spans="1:4" ht="16.5">
      <c r="A74" s="38" t="s">
        <v>509</v>
      </c>
      <c r="B74" s="6" t="s">
        <v>414</v>
      </c>
      <c r="C74" s="6" t="s">
        <v>412</v>
      </c>
      <c r="D74" s="23">
        <v>7</v>
      </c>
    </row>
    <row r="75" spans="1:4" ht="16.5">
      <c r="A75" s="38" t="s">
        <v>509</v>
      </c>
      <c r="B75" s="42" t="s">
        <v>243</v>
      </c>
      <c r="C75" s="6" t="s">
        <v>254</v>
      </c>
      <c r="D75" s="23">
        <v>7</v>
      </c>
    </row>
    <row r="76" spans="1:4" ht="16.5">
      <c r="A76" s="38" t="s">
        <v>509</v>
      </c>
      <c r="B76" s="6" t="s">
        <v>247</v>
      </c>
      <c r="C76" s="6" t="s">
        <v>254</v>
      </c>
      <c r="D76" s="23">
        <v>7</v>
      </c>
    </row>
    <row r="77" spans="1:4" ht="16.5">
      <c r="A77" s="38" t="s">
        <v>509</v>
      </c>
      <c r="B77" s="6" t="s">
        <v>458</v>
      </c>
      <c r="C77" s="6" t="s">
        <v>452</v>
      </c>
      <c r="D77" s="66">
        <v>7</v>
      </c>
    </row>
    <row r="78" spans="1:4" ht="16.5">
      <c r="A78" s="38" t="s">
        <v>509</v>
      </c>
      <c r="B78" s="35" t="s">
        <v>426</v>
      </c>
      <c r="C78" s="35" t="s">
        <v>424</v>
      </c>
      <c r="D78" s="23">
        <v>7</v>
      </c>
    </row>
    <row r="79" spans="1:4" ht="16.5">
      <c r="A79" s="38" t="s">
        <v>509</v>
      </c>
      <c r="B79" s="6" t="s">
        <v>95</v>
      </c>
      <c r="C79" s="6" t="s">
        <v>94</v>
      </c>
      <c r="D79" s="23">
        <v>7</v>
      </c>
    </row>
    <row r="80" spans="1:4" ht="16.5">
      <c r="A80" s="38" t="s">
        <v>510</v>
      </c>
      <c r="B80" s="6" t="s">
        <v>466</v>
      </c>
      <c r="C80" s="6" t="s">
        <v>399</v>
      </c>
      <c r="D80" s="23">
        <v>6</v>
      </c>
    </row>
    <row r="81" spans="1:4" ht="16.5">
      <c r="A81" s="38" t="s">
        <v>510</v>
      </c>
      <c r="B81" s="40" t="s">
        <v>212</v>
      </c>
      <c r="C81" s="35" t="s">
        <v>224</v>
      </c>
      <c r="D81" s="23">
        <v>6</v>
      </c>
    </row>
    <row r="82" spans="1:4" ht="16.5">
      <c r="A82" s="38" t="s">
        <v>510</v>
      </c>
      <c r="B82" s="35" t="s">
        <v>214</v>
      </c>
      <c r="C82" s="35" t="s">
        <v>224</v>
      </c>
      <c r="D82" s="23">
        <v>6</v>
      </c>
    </row>
    <row r="83" spans="1:4" ht="16.5">
      <c r="A83" s="38" t="s">
        <v>510</v>
      </c>
      <c r="B83" s="6" t="s">
        <v>117</v>
      </c>
      <c r="C83" s="6" t="s">
        <v>126</v>
      </c>
      <c r="D83" s="23">
        <v>6</v>
      </c>
    </row>
    <row r="84" spans="1:4" ht="16.5">
      <c r="A84" s="38" t="s">
        <v>510</v>
      </c>
      <c r="B84" s="35" t="s">
        <v>187</v>
      </c>
      <c r="C84" s="35" t="s">
        <v>185</v>
      </c>
      <c r="D84" s="23">
        <v>6</v>
      </c>
    </row>
    <row r="85" spans="1:4" ht="16.5">
      <c r="A85" s="38" t="s">
        <v>510</v>
      </c>
      <c r="B85" s="35" t="s">
        <v>190</v>
      </c>
      <c r="C85" s="35" t="s">
        <v>185</v>
      </c>
      <c r="D85" s="23">
        <v>6</v>
      </c>
    </row>
    <row r="86" spans="1:4" ht="16.5">
      <c r="A86" s="38" t="s">
        <v>510</v>
      </c>
      <c r="B86" s="39" t="s">
        <v>310</v>
      </c>
      <c r="C86" s="39" t="s">
        <v>327</v>
      </c>
      <c r="D86" s="23">
        <v>6</v>
      </c>
    </row>
    <row r="87" spans="1:4" ht="16.5">
      <c r="A87" s="38" t="s">
        <v>510</v>
      </c>
      <c r="B87" s="35" t="s">
        <v>314</v>
      </c>
      <c r="C87" s="35" t="s">
        <v>327</v>
      </c>
      <c r="D87" s="23">
        <v>6</v>
      </c>
    </row>
    <row r="88" spans="1:4" ht="16.5">
      <c r="A88" s="38" t="s">
        <v>510</v>
      </c>
      <c r="B88" s="35" t="s">
        <v>324</v>
      </c>
      <c r="C88" s="35" t="s">
        <v>327</v>
      </c>
      <c r="D88" s="23">
        <v>6</v>
      </c>
    </row>
    <row r="89" spans="1:4" ht="16.5">
      <c r="A89" s="38" t="s">
        <v>510</v>
      </c>
      <c r="B89" s="6" t="s">
        <v>326</v>
      </c>
      <c r="C89" s="6" t="s">
        <v>327</v>
      </c>
      <c r="D89" s="67">
        <v>6</v>
      </c>
    </row>
    <row r="90" spans="1:4" ht="16.5">
      <c r="A90" s="38" t="s">
        <v>510</v>
      </c>
      <c r="B90" s="35" t="s">
        <v>481</v>
      </c>
      <c r="C90" s="35" t="s">
        <v>477</v>
      </c>
      <c r="D90" s="23">
        <v>6</v>
      </c>
    </row>
    <row r="91" spans="1:4" ht="16.5">
      <c r="A91" s="38" t="s">
        <v>510</v>
      </c>
      <c r="B91" s="35" t="s">
        <v>374</v>
      </c>
      <c r="C91" s="35" t="s">
        <v>364</v>
      </c>
      <c r="D91" s="23">
        <v>6</v>
      </c>
    </row>
    <row r="92" spans="1:4" ht="16.5">
      <c r="A92" s="38" t="s">
        <v>510</v>
      </c>
      <c r="B92" s="6" t="s">
        <v>396</v>
      </c>
      <c r="C92" s="6" t="s">
        <v>397</v>
      </c>
      <c r="D92" s="66">
        <v>6</v>
      </c>
    </row>
    <row r="93" spans="1:4" ht="16.5">
      <c r="A93" s="38" t="s">
        <v>510</v>
      </c>
      <c r="B93" s="35" t="s">
        <v>338</v>
      </c>
      <c r="C93" s="35" t="s">
        <v>339</v>
      </c>
      <c r="D93" s="23">
        <v>6</v>
      </c>
    </row>
    <row r="94" spans="1:4" ht="16.5">
      <c r="A94" s="38" t="s">
        <v>510</v>
      </c>
      <c r="B94" s="35" t="s">
        <v>258</v>
      </c>
      <c r="C94" s="35" t="s">
        <v>267</v>
      </c>
      <c r="D94" s="23">
        <v>6</v>
      </c>
    </row>
    <row r="95" spans="1:4" ht="16.5">
      <c r="A95" s="38" t="s">
        <v>510</v>
      </c>
      <c r="B95" s="6" t="s">
        <v>260</v>
      </c>
      <c r="C95" s="6" t="s">
        <v>267</v>
      </c>
      <c r="D95" s="23">
        <v>6</v>
      </c>
    </row>
    <row r="96" spans="1:4" ht="16.5">
      <c r="A96" s="38" t="s">
        <v>510</v>
      </c>
      <c r="B96" s="35" t="s">
        <v>74</v>
      </c>
      <c r="C96" s="35" t="s">
        <v>71</v>
      </c>
      <c r="D96" s="23">
        <v>6</v>
      </c>
    </row>
    <row r="97" spans="1:4" ht="16.5">
      <c r="A97" s="38" t="s">
        <v>510</v>
      </c>
      <c r="B97" s="6" t="s">
        <v>280</v>
      </c>
      <c r="C97" s="6" t="s">
        <v>281</v>
      </c>
      <c r="D97" s="66">
        <v>6</v>
      </c>
    </row>
    <row r="98" spans="1:4" ht="16.5">
      <c r="A98" s="38" t="s">
        <v>510</v>
      </c>
      <c r="B98" s="39" t="s">
        <v>251</v>
      </c>
      <c r="C98" s="39" t="s">
        <v>254</v>
      </c>
      <c r="D98" s="23">
        <v>6</v>
      </c>
    </row>
    <row r="99" spans="1:4" ht="16.5">
      <c r="A99" s="38" t="s">
        <v>510</v>
      </c>
      <c r="B99" s="6" t="s">
        <v>253</v>
      </c>
      <c r="C99" s="6" t="s">
        <v>254</v>
      </c>
      <c r="D99" s="66">
        <v>6</v>
      </c>
    </row>
    <row r="100" spans="1:4" ht="16.5">
      <c r="A100" s="38" t="s">
        <v>510</v>
      </c>
      <c r="B100" s="37" t="s">
        <v>444</v>
      </c>
      <c r="C100" s="37" t="s">
        <v>445</v>
      </c>
      <c r="D100" s="23">
        <v>6</v>
      </c>
    </row>
    <row r="101" spans="1:4" ht="16.5">
      <c r="A101" s="38" t="s">
        <v>510</v>
      </c>
      <c r="B101" s="46" t="s">
        <v>446</v>
      </c>
      <c r="C101" s="46" t="s">
        <v>445</v>
      </c>
      <c r="D101" s="66">
        <v>6</v>
      </c>
    </row>
    <row r="102" spans="1:4" ht="16.5">
      <c r="A102" s="38" t="s">
        <v>510</v>
      </c>
      <c r="B102" s="37" t="s">
        <v>236</v>
      </c>
      <c r="C102" s="37" t="s">
        <v>240</v>
      </c>
      <c r="D102" s="23">
        <v>6</v>
      </c>
    </row>
    <row r="103" spans="1:4" ht="16.5">
      <c r="A103" s="38" t="s">
        <v>510</v>
      </c>
      <c r="B103" s="46" t="s">
        <v>453</v>
      </c>
      <c r="C103" s="46" t="s">
        <v>452</v>
      </c>
      <c r="D103" s="66">
        <v>6</v>
      </c>
    </row>
    <row r="104" spans="1:4" ht="16.5">
      <c r="A104" s="38" t="s">
        <v>510</v>
      </c>
      <c r="B104" s="69" t="s">
        <v>98</v>
      </c>
      <c r="C104" s="37" t="s">
        <v>105</v>
      </c>
      <c r="D104" s="23">
        <v>6</v>
      </c>
    </row>
    <row r="105" spans="1:4" ht="16.5">
      <c r="A105" s="38" t="s">
        <v>510</v>
      </c>
      <c r="B105" s="46" t="s">
        <v>103</v>
      </c>
      <c r="C105" s="46" t="s">
        <v>105</v>
      </c>
      <c r="D105" s="66">
        <v>6</v>
      </c>
    </row>
    <row r="106" spans="1:4" ht="16.5">
      <c r="A106" s="38" t="s">
        <v>510</v>
      </c>
      <c r="B106" s="68" t="s">
        <v>343</v>
      </c>
      <c r="C106" s="68" t="s">
        <v>341</v>
      </c>
      <c r="D106" s="70">
        <v>6</v>
      </c>
    </row>
    <row r="107" spans="1:4" ht="16.5">
      <c r="A107" s="38" t="s">
        <v>510</v>
      </c>
      <c r="B107" s="6" t="s">
        <v>333</v>
      </c>
      <c r="C107" s="42" t="s">
        <v>334</v>
      </c>
      <c r="D107" s="67">
        <v>6</v>
      </c>
    </row>
    <row r="108" spans="1:4" ht="16.5">
      <c r="A108" s="38" t="s">
        <v>510</v>
      </c>
      <c r="B108" s="35" t="s">
        <v>290</v>
      </c>
      <c r="C108" s="35" t="s">
        <v>293</v>
      </c>
      <c r="D108" s="23">
        <v>6</v>
      </c>
    </row>
    <row r="109" spans="1:4" ht="16.5">
      <c r="A109" s="38" t="s">
        <v>511</v>
      </c>
      <c r="B109" s="6" t="s">
        <v>206</v>
      </c>
      <c r="C109" s="6" t="s">
        <v>224</v>
      </c>
      <c r="D109" s="67">
        <v>5</v>
      </c>
    </row>
    <row r="110" spans="1:4" ht="16.5">
      <c r="A110" s="38" t="s">
        <v>511</v>
      </c>
      <c r="B110" s="6" t="s">
        <v>366</v>
      </c>
      <c r="C110" s="6" t="s">
        <v>364</v>
      </c>
      <c r="D110" s="66">
        <v>5</v>
      </c>
    </row>
    <row r="111" spans="1:4" ht="16.5">
      <c r="A111" s="38" t="s">
        <v>511</v>
      </c>
      <c r="B111" s="35" t="s">
        <v>384</v>
      </c>
      <c r="C111" s="35" t="s">
        <v>364</v>
      </c>
      <c r="D111" s="23">
        <v>5</v>
      </c>
    </row>
    <row r="112" spans="1:4" ht="16.5">
      <c r="A112" s="38" t="s">
        <v>511</v>
      </c>
      <c r="B112" s="35" t="s">
        <v>392</v>
      </c>
      <c r="C112" s="35" t="s">
        <v>364</v>
      </c>
      <c r="D112" s="23">
        <v>5</v>
      </c>
    </row>
    <row r="113" spans="1:4" ht="16.5">
      <c r="A113" s="38" t="s">
        <v>511</v>
      </c>
      <c r="B113" s="35" t="s">
        <v>262</v>
      </c>
      <c r="C113" s="35" t="s">
        <v>267</v>
      </c>
      <c r="D113" s="23">
        <v>5</v>
      </c>
    </row>
    <row r="114" spans="1:4" ht="16.5">
      <c r="A114" s="38" t="s">
        <v>511</v>
      </c>
      <c r="B114" s="26" t="s">
        <v>263</v>
      </c>
      <c r="C114" s="26" t="s">
        <v>267</v>
      </c>
      <c r="D114" s="23">
        <v>5</v>
      </c>
    </row>
    <row r="115" spans="1:4" ht="16.5">
      <c r="A115" s="38" t="s">
        <v>511</v>
      </c>
      <c r="B115" s="6" t="s">
        <v>266</v>
      </c>
      <c r="C115" s="6" t="s">
        <v>267</v>
      </c>
      <c r="D115" s="66">
        <v>5</v>
      </c>
    </row>
    <row r="116" spans="1:4" ht="16.5">
      <c r="A116" s="38" t="s">
        <v>511</v>
      </c>
      <c r="B116" s="35" t="s">
        <v>72</v>
      </c>
      <c r="C116" s="35" t="s">
        <v>71</v>
      </c>
      <c r="D116" s="23">
        <v>5</v>
      </c>
    </row>
    <row r="117" spans="1:4" ht="16.5">
      <c r="A117" s="38" t="s">
        <v>511</v>
      </c>
      <c r="B117" s="35" t="s">
        <v>81</v>
      </c>
      <c r="C117" s="35" t="s">
        <v>71</v>
      </c>
      <c r="D117" s="23">
        <v>5</v>
      </c>
    </row>
    <row r="118" spans="1:4" ht="16.5">
      <c r="A118" s="38" t="s">
        <v>511</v>
      </c>
      <c r="B118" s="6" t="s">
        <v>91</v>
      </c>
      <c r="C118" s="6" t="s">
        <v>71</v>
      </c>
      <c r="D118" s="67">
        <v>5</v>
      </c>
    </row>
    <row r="119" spans="1:4" ht="16.5">
      <c r="A119" s="38" t="s">
        <v>511</v>
      </c>
      <c r="B119" s="6" t="s">
        <v>451</v>
      </c>
      <c r="C119" s="6" t="s">
        <v>452</v>
      </c>
      <c r="D119" s="66">
        <v>5</v>
      </c>
    </row>
    <row r="120" spans="1:4" ht="16.5">
      <c r="A120" s="38" t="s">
        <v>511</v>
      </c>
      <c r="B120" s="6" t="s">
        <v>454</v>
      </c>
      <c r="C120" s="6" t="s">
        <v>452</v>
      </c>
      <c r="D120" s="23">
        <v>5</v>
      </c>
    </row>
    <row r="121" spans="1:4" ht="16.5">
      <c r="A121" s="38" t="s">
        <v>511</v>
      </c>
      <c r="B121" s="35" t="s">
        <v>457</v>
      </c>
      <c r="C121" s="35" t="s">
        <v>452</v>
      </c>
      <c r="D121" s="23">
        <v>5</v>
      </c>
    </row>
    <row r="122" spans="1:4" ht="16.5">
      <c r="A122" s="38" t="s">
        <v>511</v>
      </c>
      <c r="B122" s="35" t="s">
        <v>428</v>
      </c>
      <c r="C122" s="35" t="s">
        <v>424</v>
      </c>
      <c r="D122" s="23">
        <v>5</v>
      </c>
    </row>
    <row r="123" spans="1:4" ht="16.5">
      <c r="A123" s="38" t="s">
        <v>511</v>
      </c>
      <c r="B123" s="35" t="s">
        <v>430</v>
      </c>
      <c r="C123" s="35" t="s">
        <v>431</v>
      </c>
      <c r="D123" s="23">
        <v>5</v>
      </c>
    </row>
    <row r="124" spans="1:4" ht="16.5">
      <c r="A124" s="38" t="s">
        <v>511</v>
      </c>
      <c r="B124" s="35" t="s">
        <v>288</v>
      </c>
      <c r="C124" s="35" t="s">
        <v>293</v>
      </c>
      <c r="D124" s="23">
        <v>5</v>
      </c>
    </row>
    <row r="125" spans="1:4" ht="16.5">
      <c r="A125" s="38" t="s">
        <v>512</v>
      </c>
      <c r="B125" s="35" t="s">
        <v>204</v>
      </c>
      <c r="C125" s="35" t="s">
        <v>224</v>
      </c>
      <c r="D125" s="23">
        <v>4</v>
      </c>
    </row>
    <row r="126" spans="1:4" ht="16.5">
      <c r="A126" s="38" t="s">
        <v>512</v>
      </c>
      <c r="B126" s="35" t="s">
        <v>208</v>
      </c>
      <c r="C126" s="35" t="s">
        <v>224</v>
      </c>
      <c r="D126" s="23">
        <v>4</v>
      </c>
    </row>
    <row r="127" spans="1:4" ht="16.5">
      <c r="A127" s="38" t="s">
        <v>512</v>
      </c>
      <c r="B127" s="6" t="s">
        <v>216</v>
      </c>
      <c r="C127" s="6" t="s">
        <v>224</v>
      </c>
      <c r="D127" s="67">
        <v>4</v>
      </c>
    </row>
    <row r="128" spans="1:4" ht="16.5">
      <c r="A128" s="38" t="s">
        <v>512</v>
      </c>
      <c r="B128" s="6" t="s">
        <v>223</v>
      </c>
      <c r="C128" s="6" t="s">
        <v>224</v>
      </c>
      <c r="D128" s="23">
        <v>4</v>
      </c>
    </row>
    <row r="129" spans="1:4" ht="16.5">
      <c r="A129" s="38" t="s">
        <v>512</v>
      </c>
      <c r="B129" s="6" t="s">
        <v>184</v>
      </c>
      <c r="C129" s="6" t="s">
        <v>185</v>
      </c>
      <c r="D129" s="67">
        <v>4</v>
      </c>
    </row>
    <row r="130" spans="1:4" ht="16.5">
      <c r="A130" s="38" t="s">
        <v>512</v>
      </c>
      <c r="B130" s="35" t="s">
        <v>188</v>
      </c>
      <c r="C130" s="35" t="s">
        <v>185</v>
      </c>
      <c r="D130" s="23">
        <v>4</v>
      </c>
    </row>
    <row r="131" spans="1:4" ht="16.5">
      <c r="A131" s="38" t="s">
        <v>512</v>
      </c>
      <c r="B131" s="35" t="s">
        <v>478</v>
      </c>
      <c r="C131" s="35" t="s">
        <v>477</v>
      </c>
      <c r="D131" s="23">
        <v>4</v>
      </c>
    </row>
    <row r="132" spans="1:4" ht="16.5">
      <c r="A132" s="38" t="s">
        <v>512</v>
      </c>
      <c r="B132" s="35" t="s">
        <v>484</v>
      </c>
      <c r="C132" s="35" t="s">
        <v>477</v>
      </c>
      <c r="D132" s="23">
        <v>4</v>
      </c>
    </row>
    <row r="133" spans="1:4" ht="16.5">
      <c r="A133" s="38" t="s">
        <v>512</v>
      </c>
      <c r="B133" s="6" t="s">
        <v>405</v>
      </c>
      <c r="C133" s="6" t="s">
        <v>403</v>
      </c>
      <c r="D133" s="67">
        <v>4</v>
      </c>
    </row>
    <row r="134" spans="1:4" ht="16.5">
      <c r="A134" s="38" t="s">
        <v>512</v>
      </c>
      <c r="B134" s="6" t="s">
        <v>80</v>
      </c>
      <c r="C134" s="6" t="s">
        <v>71</v>
      </c>
      <c r="D134" s="67">
        <v>4</v>
      </c>
    </row>
    <row r="135" spans="1:4" ht="16.5">
      <c r="A135" s="38" t="s">
        <v>512</v>
      </c>
      <c r="B135" s="6" t="s">
        <v>447</v>
      </c>
      <c r="C135" s="6" t="s">
        <v>445</v>
      </c>
      <c r="D135" s="67">
        <v>4</v>
      </c>
    </row>
    <row r="136" spans="1:4" ht="16.5">
      <c r="A136" s="38" t="s">
        <v>512</v>
      </c>
      <c r="B136" s="6" t="s">
        <v>100</v>
      </c>
      <c r="C136" s="6" t="s">
        <v>105</v>
      </c>
      <c r="D136" s="66">
        <v>4</v>
      </c>
    </row>
    <row r="137" spans="1:4" ht="16.5">
      <c r="A137" s="38" t="s">
        <v>512</v>
      </c>
      <c r="B137" s="35" t="s">
        <v>425</v>
      </c>
      <c r="C137" s="35" t="s">
        <v>424</v>
      </c>
      <c r="D137" s="23">
        <v>4</v>
      </c>
    </row>
    <row r="138" spans="1:4" ht="16.5">
      <c r="A138" s="38" t="s">
        <v>512</v>
      </c>
      <c r="B138" s="6" t="s">
        <v>429</v>
      </c>
      <c r="C138" s="6" t="s">
        <v>424</v>
      </c>
      <c r="D138" s="67">
        <v>4</v>
      </c>
    </row>
    <row r="139" spans="1:4" ht="16.5">
      <c r="A139" s="38" t="s">
        <v>512</v>
      </c>
      <c r="B139" s="26" t="s">
        <v>294</v>
      </c>
      <c r="C139" s="26" t="s">
        <v>297</v>
      </c>
      <c r="D139" s="23">
        <v>4</v>
      </c>
    </row>
    <row r="140" spans="1:4" ht="16.5">
      <c r="A140" s="38" t="s">
        <v>512</v>
      </c>
      <c r="B140" s="6" t="s">
        <v>295</v>
      </c>
      <c r="C140" s="6" t="s">
        <v>297</v>
      </c>
      <c r="D140" s="67">
        <v>4</v>
      </c>
    </row>
    <row r="141" spans="1:4" ht="16.5">
      <c r="A141" s="38" t="s">
        <v>513</v>
      </c>
      <c r="B141" s="35" t="s">
        <v>400</v>
      </c>
      <c r="C141" s="35" t="s">
        <v>399</v>
      </c>
      <c r="D141" s="23">
        <v>3</v>
      </c>
    </row>
    <row r="142" spans="1:4" ht="16.5">
      <c r="A142" s="38" t="s">
        <v>513</v>
      </c>
      <c r="B142" s="6" t="s">
        <v>218</v>
      </c>
      <c r="C142" s="6" t="s">
        <v>224</v>
      </c>
      <c r="D142" s="23">
        <v>3</v>
      </c>
    </row>
    <row r="143" spans="1:4" ht="16.5">
      <c r="A143" s="38" t="s">
        <v>513</v>
      </c>
      <c r="B143" s="6" t="s">
        <v>220</v>
      </c>
      <c r="C143" s="6" t="s">
        <v>224</v>
      </c>
      <c r="D143" s="66">
        <v>3</v>
      </c>
    </row>
    <row r="144" spans="1:4" ht="16.5">
      <c r="A144" s="38" t="s">
        <v>513</v>
      </c>
      <c r="B144" s="40" t="s">
        <v>189</v>
      </c>
      <c r="C144" s="35" t="s">
        <v>185</v>
      </c>
      <c r="D144" s="23">
        <v>3</v>
      </c>
    </row>
    <row r="145" spans="1:4" ht="16.5">
      <c r="A145" s="38" t="s">
        <v>513</v>
      </c>
      <c r="B145" s="6" t="s">
        <v>33</v>
      </c>
      <c r="C145" s="6" t="s">
        <v>32</v>
      </c>
      <c r="D145" s="23">
        <v>3</v>
      </c>
    </row>
    <row r="146" spans="1:4" ht="16.5">
      <c r="A146" s="38" t="s">
        <v>513</v>
      </c>
      <c r="B146" s="6" t="s">
        <v>485</v>
      </c>
      <c r="C146" s="6" t="s">
        <v>477</v>
      </c>
      <c r="D146" s="23">
        <v>3</v>
      </c>
    </row>
    <row r="147" spans="1:4" ht="16.5">
      <c r="A147" s="38" t="s">
        <v>513</v>
      </c>
      <c r="B147" s="6" t="s">
        <v>386</v>
      </c>
      <c r="C147" s="6" t="s">
        <v>364</v>
      </c>
      <c r="D147" s="66">
        <v>3</v>
      </c>
    </row>
    <row r="148" spans="1:4" ht="16.5">
      <c r="A148" s="38" t="s">
        <v>513</v>
      </c>
      <c r="B148" s="6" t="s">
        <v>388</v>
      </c>
      <c r="C148" s="6" t="s">
        <v>364</v>
      </c>
      <c r="D148" s="23">
        <v>3</v>
      </c>
    </row>
    <row r="149" spans="1:4" ht="16.5">
      <c r="A149" s="38" t="s">
        <v>513</v>
      </c>
      <c r="B149" s="6" t="s">
        <v>261</v>
      </c>
      <c r="C149" s="6" t="s">
        <v>267</v>
      </c>
      <c r="D149" s="67">
        <v>3</v>
      </c>
    </row>
    <row r="150" spans="1:4" ht="16.5">
      <c r="A150" s="38" t="s">
        <v>513</v>
      </c>
      <c r="B150" s="39" t="s">
        <v>264</v>
      </c>
      <c r="C150" s="39" t="s">
        <v>267</v>
      </c>
      <c r="D150" s="23">
        <v>3</v>
      </c>
    </row>
    <row r="151" spans="1:4" ht="16.5">
      <c r="A151" s="38" t="s">
        <v>513</v>
      </c>
      <c r="B151" s="35" t="s">
        <v>67</v>
      </c>
      <c r="C151" s="35" t="s">
        <v>71</v>
      </c>
      <c r="D151" s="23">
        <v>3</v>
      </c>
    </row>
    <row r="152" spans="1:4" ht="16.5">
      <c r="A152" s="38" t="s">
        <v>513</v>
      </c>
      <c r="B152" s="35" t="s">
        <v>76</v>
      </c>
      <c r="C152" s="35" t="s">
        <v>71</v>
      </c>
      <c r="D152" s="23">
        <v>3</v>
      </c>
    </row>
    <row r="153" spans="1:4" ht="16.5">
      <c r="A153" s="38" t="s">
        <v>513</v>
      </c>
      <c r="B153" s="6" t="s">
        <v>245</v>
      </c>
      <c r="C153" s="6" t="s">
        <v>254</v>
      </c>
      <c r="D153" s="66">
        <v>3</v>
      </c>
    </row>
    <row r="154" spans="1:4" ht="16.5">
      <c r="A154" s="38" t="s">
        <v>513</v>
      </c>
      <c r="B154" s="43" t="s">
        <v>99</v>
      </c>
      <c r="C154" s="35" t="s">
        <v>105</v>
      </c>
      <c r="D154" s="23">
        <v>3</v>
      </c>
    </row>
    <row r="155" spans="1:4" ht="16.5">
      <c r="A155" s="38" t="s">
        <v>513</v>
      </c>
      <c r="B155" s="6" t="s">
        <v>102</v>
      </c>
      <c r="C155" s="6" t="s">
        <v>105</v>
      </c>
      <c r="D155" s="67">
        <v>3</v>
      </c>
    </row>
    <row r="156" spans="1:4" ht="16.5">
      <c r="A156" s="38" t="s">
        <v>513</v>
      </c>
      <c r="B156" s="35" t="s">
        <v>104</v>
      </c>
      <c r="C156" s="35" t="s">
        <v>105</v>
      </c>
      <c r="D156" s="23">
        <v>3</v>
      </c>
    </row>
    <row r="157" spans="1:4" ht="16.5">
      <c r="A157" s="38" t="s">
        <v>513</v>
      </c>
      <c r="B157" s="6" t="s">
        <v>342</v>
      </c>
      <c r="C157" s="6" t="s">
        <v>341</v>
      </c>
      <c r="D157" s="66">
        <v>3</v>
      </c>
    </row>
    <row r="158" spans="1:4" ht="16.5">
      <c r="A158" s="38" t="s">
        <v>513</v>
      </c>
      <c r="B158" s="6" t="s">
        <v>423</v>
      </c>
      <c r="C158" s="6" t="s">
        <v>424</v>
      </c>
      <c r="D158" s="66">
        <v>3</v>
      </c>
    </row>
    <row r="159" spans="1:4" ht="16.5">
      <c r="A159" s="38" t="s">
        <v>513</v>
      </c>
      <c r="B159" s="6" t="s">
        <v>296</v>
      </c>
      <c r="C159" s="6" t="s">
        <v>297</v>
      </c>
      <c r="D159" s="66">
        <v>3</v>
      </c>
    </row>
    <row r="160" spans="1:4" ht="16.5">
      <c r="A160" s="38" t="s">
        <v>514</v>
      </c>
      <c r="B160" s="35" t="s">
        <v>222</v>
      </c>
      <c r="C160" s="35" t="s">
        <v>224</v>
      </c>
      <c r="D160" s="23">
        <v>2</v>
      </c>
    </row>
    <row r="161" spans="1:4" ht="16.5">
      <c r="A161" s="38" t="s">
        <v>514</v>
      </c>
      <c r="B161" s="35" t="s">
        <v>312</v>
      </c>
      <c r="C161" s="35" t="s">
        <v>327</v>
      </c>
      <c r="D161" s="23">
        <v>2</v>
      </c>
    </row>
    <row r="162" spans="1:4" ht="16.5">
      <c r="A162" s="38" t="s">
        <v>514</v>
      </c>
      <c r="B162" s="6" t="s">
        <v>320</v>
      </c>
      <c r="C162" s="6" t="s">
        <v>327</v>
      </c>
      <c r="D162" s="66">
        <v>2</v>
      </c>
    </row>
    <row r="163" spans="1:4" ht="16.5">
      <c r="A163" s="38" t="s">
        <v>514</v>
      </c>
      <c r="B163" s="39" t="s">
        <v>476</v>
      </c>
      <c r="C163" s="39" t="s">
        <v>477</v>
      </c>
      <c r="D163" s="23">
        <v>2</v>
      </c>
    </row>
    <row r="164" spans="1:4" ht="16.5">
      <c r="A164" s="38" t="s">
        <v>514</v>
      </c>
      <c r="B164" s="6" t="s">
        <v>394</v>
      </c>
      <c r="C164" s="6" t="s">
        <v>364</v>
      </c>
      <c r="D164" s="66">
        <v>2</v>
      </c>
    </row>
    <row r="165" spans="1:4" ht="16.5">
      <c r="A165" s="38" t="s">
        <v>514</v>
      </c>
      <c r="B165" s="35" t="s">
        <v>75</v>
      </c>
      <c r="C165" s="35" t="s">
        <v>71</v>
      </c>
      <c r="D165" s="23">
        <v>2</v>
      </c>
    </row>
    <row r="166" spans="1:4" ht="16.5">
      <c r="A166" s="38" t="s">
        <v>514</v>
      </c>
      <c r="B166" s="6" t="s">
        <v>237</v>
      </c>
      <c r="C166" s="6" t="s">
        <v>241</v>
      </c>
      <c r="D166" s="66">
        <v>2</v>
      </c>
    </row>
    <row r="167" spans="1:4" ht="16.5">
      <c r="A167" s="38" t="s">
        <v>514</v>
      </c>
      <c r="B167" s="6" t="s">
        <v>432</v>
      </c>
      <c r="C167" s="6" t="s">
        <v>424</v>
      </c>
      <c r="D167" s="66">
        <v>2</v>
      </c>
    </row>
    <row r="168" spans="1:4" ht="16.5">
      <c r="A168" s="38" t="s">
        <v>515</v>
      </c>
      <c r="B168" s="6" t="s">
        <v>469</v>
      </c>
      <c r="C168" s="6" t="s">
        <v>468</v>
      </c>
      <c r="D168" s="66">
        <v>1</v>
      </c>
    </row>
    <row r="169" spans="1:4" ht="16.5">
      <c r="A169" s="38" t="s">
        <v>515</v>
      </c>
      <c r="B169" s="6" t="s">
        <v>232</v>
      </c>
      <c r="C169" s="6" t="s">
        <v>235</v>
      </c>
      <c r="D169" s="67">
        <v>1</v>
      </c>
    </row>
    <row r="170" spans="1:4" ht="16.5">
      <c r="A170" s="38" t="s">
        <v>515</v>
      </c>
      <c r="B170" s="6" t="s">
        <v>390</v>
      </c>
      <c r="C170" s="6" t="s">
        <v>364</v>
      </c>
      <c r="D170" s="23">
        <v>1</v>
      </c>
    </row>
    <row r="171" spans="1:4" ht="16.5">
      <c r="A171" s="38" t="s">
        <v>501</v>
      </c>
      <c r="B171" s="35" t="s">
        <v>368</v>
      </c>
      <c r="C171" s="35" t="s">
        <v>364</v>
      </c>
      <c r="D171" s="23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5" customWidth="1"/>
    <col min="2" max="2" width="9.140625" style="5" hidden="1" customWidth="1" outlineLevel="1"/>
    <col min="3" max="3" width="35.57421875" style="5" customWidth="1" collapsed="1"/>
    <col min="4" max="4" width="17.00390625" style="5" customWidth="1"/>
    <col min="5" max="5" width="8.7109375" style="64" customWidth="1"/>
    <col min="6" max="9" width="8.7109375" style="24" hidden="1" customWidth="1" outlineLevel="1"/>
    <col min="10" max="10" width="9.140625" style="5" customWidth="1" collapsed="1"/>
    <col min="11" max="16384" width="9.140625" style="5" customWidth="1"/>
  </cols>
  <sheetData>
    <row r="1" spans="1:2" ht="16.5">
      <c r="A1" s="71"/>
      <c r="B1" s="71"/>
    </row>
    <row r="2" spans="1:9" ht="16.5">
      <c r="A2" s="58" t="s">
        <v>4</v>
      </c>
      <c r="B2" s="58" t="s">
        <v>29</v>
      </c>
      <c r="C2" s="59" t="s">
        <v>5</v>
      </c>
      <c r="D2" s="60" t="s">
        <v>1</v>
      </c>
      <c r="E2" s="62" t="s">
        <v>24</v>
      </c>
      <c r="F2" s="61" t="s">
        <v>25</v>
      </c>
      <c r="G2" s="61" t="s">
        <v>26</v>
      </c>
      <c r="H2" s="61" t="s">
        <v>27</v>
      </c>
      <c r="I2" s="61" t="s">
        <v>28</v>
      </c>
    </row>
    <row r="3" spans="1:9" ht="16.5">
      <c r="A3" s="38" t="s">
        <v>496</v>
      </c>
      <c r="B3" s="205" t="s">
        <v>421</v>
      </c>
      <c r="C3" s="35" t="s">
        <v>417</v>
      </c>
      <c r="D3" s="35" t="s">
        <v>416</v>
      </c>
      <c r="E3" s="63">
        <f>SUM(F3:I3)</f>
        <v>21</v>
      </c>
      <c r="F3" s="23">
        <v>21</v>
      </c>
      <c r="G3" s="23"/>
      <c r="H3" s="23"/>
      <c r="I3" s="23"/>
    </row>
    <row r="4" spans="1:9" ht="16.5">
      <c r="A4" s="38" t="s">
        <v>497</v>
      </c>
      <c r="B4" s="205" t="s">
        <v>307</v>
      </c>
      <c r="C4" s="35" t="s">
        <v>305</v>
      </c>
      <c r="D4" s="35" t="s">
        <v>309</v>
      </c>
      <c r="E4" s="63">
        <f aca="true" t="shared" si="0" ref="E4:E67">SUM(F4:I4)</f>
        <v>17</v>
      </c>
      <c r="F4" s="23">
        <v>17</v>
      </c>
      <c r="G4" s="23"/>
      <c r="H4" s="23"/>
      <c r="I4" s="23"/>
    </row>
    <row r="5" spans="1:9" ht="16.5">
      <c r="A5" s="38" t="s">
        <v>498</v>
      </c>
      <c r="B5" s="205" t="s">
        <v>335</v>
      </c>
      <c r="C5" s="35" t="s">
        <v>336</v>
      </c>
      <c r="D5" s="35" t="s">
        <v>339</v>
      </c>
      <c r="E5" s="63">
        <f t="shared" si="0"/>
        <v>16</v>
      </c>
      <c r="F5" s="23">
        <v>16</v>
      </c>
      <c r="G5" s="23"/>
      <c r="H5" s="23"/>
      <c r="I5" s="23"/>
    </row>
    <row r="6" spans="1:9" ht="16.5">
      <c r="A6" s="38" t="s">
        <v>502</v>
      </c>
      <c r="B6" s="205" t="s">
        <v>83</v>
      </c>
      <c r="C6" s="83">
        <v>110</v>
      </c>
      <c r="D6" s="35" t="s">
        <v>71</v>
      </c>
      <c r="E6" s="63">
        <f t="shared" si="0"/>
        <v>14</v>
      </c>
      <c r="F6" s="23">
        <v>14</v>
      </c>
      <c r="G6" s="23"/>
      <c r="H6" s="23"/>
      <c r="I6" s="23"/>
    </row>
    <row r="7" spans="1:9" ht="16.5">
      <c r="A7" s="38" t="s">
        <v>502</v>
      </c>
      <c r="B7" s="205" t="s">
        <v>462</v>
      </c>
      <c r="C7" s="35" t="s">
        <v>455</v>
      </c>
      <c r="D7" s="35" t="s">
        <v>452</v>
      </c>
      <c r="E7" s="63">
        <f t="shared" si="0"/>
        <v>14</v>
      </c>
      <c r="F7" s="23">
        <v>14</v>
      </c>
      <c r="G7" s="23"/>
      <c r="H7" s="23"/>
      <c r="I7" s="23"/>
    </row>
    <row r="8" spans="1:9" ht="16.5">
      <c r="A8" s="38" t="s">
        <v>503</v>
      </c>
      <c r="B8" s="205" t="s">
        <v>347</v>
      </c>
      <c r="C8" s="6" t="s">
        <v>116</v>
      </c>
      <c r="D8" s="6" t="s">
        <v>126</v>
      </c>
      <c r="E8" s="63">
        <f t="shared" si="0"/>
        <v>13</v>
      </c>
      <c r="F8" s="23">
        <v>13</v>
      </c>
      <c r="G8" s="23"/>
      <c r="H8" s="23"/>
      <c r="I8" s="23"/>
    </row>
    <row r="9" spans="1:9" ht="16.5">
      <c r="A9" s="38" t="s">
        <v>503</v>
      </c>
      <c r="B9" s="205" t="s">
        <v>489</v>
      </c>
      <c r="C9" s="26" t="s">
        <v>480</v>
      </c>
      <c r="D9" s="26" t="s">
        <v>477</v>
      </c>
      <c r="E9" s="63">
        <f t="shared" si="0"/>
        <v>13</v>
      </c>
      <c r="F9" s="23">
        <v>13</v>
      </c>
      <c r="G9" s="23"/>
      <c r="H9" s="23"/>
      <c r="I9" s="23"/>
    </row>
    <row r="10" spans="1:9" ht="16.5">
      <c r="A10" s="38" t="s">
        <v>504</v>
      </c>
      <c r="B10" s="205" t="s">
        <v>308</v>
      </c>
      <c r="C10" s="6" t="s">
        <v>306</v>
      </c>
      <c r="D10" s="6" t="s">
        <v>309</v>
      </c>
      <c r="E10" s="63">
        <f t="shared" si="0"/>
        <v>12</v>
      </c>
      <c r="F10" s="23">
        <v>12</v>
      </c>
      <c r="G10" s="23"/>
      <c r="H10" s="23"/>
      <c r="I10" s="23"/>
    </row>
    <row r="11" spans="1:9" ht="16.5">
      <c r="A11" s="38" t="s">
        <v>504</v>
      </c>
      <c r="B11" s="205" t="s">
        <v>70</v>
      </c>
      <c r="C11" s="6" t="s">
        <v>68</v>
      </c>
      <c r="D11" s="6" t="s">
        <v>71</v>
      </c>
      <c r="E11" s="63">
        <f t="shared" si="0"/>
        <v>12</v>
      </c>
      <c r="F11" s="66">
        <v>12</v>
      </c>
      <c r="G11" s="23"/>
      <c r="H11" s="23"/>
      <c r="I11" s="23"/>
    </row>
    <row r="12" spans="1:9" ht="16.5">
      <c r="A12" s="38" t="s">
        <v>504</v>
      </c>
      <c r="B12" s="205" t="s">
        <v>410</v>
      </c>
      <c r="C12" s="6" t="s">
        <v>411</v>
      </c>
      <c r="D12" s="6" t="s">
        <v>412</v>
      </c>
      <c r="E12" s="63">
        <f t="shared" si="0"/>
        <v>12</v>
      </c>
      <c r="F12" s="23">
        <v>12</v>
      </c>
      <c r="G12" s="23"/>
      <c r="H12" s="23"/>
      <c r="I12" s="23"/>
    </row>
    <row r="13" spans="1:9" ht="16.5">
      <c r="A13" s="38" t="s">
        <v>504</v>
      </c>
      <c r="B13" s="206" t="s">
        <v>248</v>
      </c>
      <c r="C13" s="41" t="s">
        <v>249</v>
      </c>
      <c r="D13" s="35" t="s">
        <v>254</v>
      </c>
      <c r="E13" s="63">
        <f t="shared" si="0"/>
        <v>12</v>
      </c>
      <c r="F13" s="23">
        <v>12</v>
      </c>
      <c r="G13" s="23"/>
      <c r="H13" s="23"/>
      <c r="I13" s="23"/>
    </row>
    <row r="14" spans="1:9" ht="16.5">
      <c r="A14" s="38" t="s">
        <v>504</v>
      </c>
      <c r="B14" s="205" t="s">
        <v>328</v>
      </c>
      <c r="C14" s="35" t="s">
        <v>329</v>
      </c>
      <c r="D14" s="35" t="s">
        <v>334</v>
      </c>
      <c r="E14" s="63">
        <f t="shared" si="0"/>
        <v>12</v>
      </c>
      <c r="F14" s="23">
        <v>12</v>
      </c>
      <c r="G14" s="23"/>
      <c r="H14" s="23"/>
      <c r="I14" s="23"/>
    </row>
    <row r="15" spans="1:9" ht="16.5">
      <c r="A15" s="38" t="s">
        <v>505</v>
      </c>
      <c r="B15" s="205" t="s">
        <v>351</v>
      </c>
      <c r="C15" s="35" t="s">
        <v>120</v>
      </c>
      <c r="D15" s="35" t="s">
        <v>126</v>
      </c>
      <c r="E15" s="63">
        <f t="shared" si="0"/>
        <v>11</v>
      </c>
      <c r="F15" s="23">
        <v>11</v>
      </c>
      <c r="G15" s="23"/>
      <c r="H15" s="23"/>
      <c r="I15" s="23"/>
    </row>
    <row r="16" spans="1:9" ht="16.5">
      <c r="A16" s="38" t="s">
        <v>505</v>
      </c>
      <c r="B16" s="205" t="s">
        <v>353</v>
      </c>
      <c r="C16" s="35" t="s">
        <v>122</v>
      </c>
      <c r="D16" s="35" t="s">
        <v>126</v>
      </c>
      <c r="E16" s="63">
        <f t="shared" si="0"/>
        <v>11</v>
      </c>
      <c r="F16" s="23">
        <v>11</v>
      </c>
      <c r="G16" s="23"/>
      <c r="H16" s="23"/>
      <c r="I16" s="23"/>
    </row>
    <row r="17" spans="1:9" ht="16.5">
      <c r="A17" s="38" t="s">
        <v>505</v>
      </c>
      <c r="B17" s="205" t="s">
        <v>303</v>
      </c>
      <c r="C17" s="35" t="s">
        <v>302</v>
      </c>
      <c r="D17" s="35" t="s">
        <v>304</v>
      </c>
      <c r="E17" s="63">
        <f t="shared" si="0"/>
        <v>11</v>
      </c>
      <c r="F17" s="23">
        <v>11</v>
      </c>
      <c r="G17" s="23"/>
      <c r="H17" s="23"/>
      <c r="I17" s="23"/>
    </row>
    <row r="18" spans="1:9" ht="16.5">
      <c r="A18" s="38" t="s">
        <v>505</v>
      </c>
      <c r="B18" s="205" t="s">
        <v>233</v>
      </c>
      <c r="C18" s="6" t="s">
        <v>234</v>
      </c>
      <c r="D18" s="6" t="s">
        <v>235</v>
      </c>
      <c r="E18" s="63">
        <f t="shared" si="0"/>
        <v>11</v>
      </c>
      <c r="F18" s="23">
        <v>11</v>
      </c>
      <c r="G18" s="23"/>
      <c r="H18" s="23"/>
      <c r="I18" s="23"/>
    </row>
    <row r="19" spans="1:9" ht="16.5">
      <c r="A19" s="38" t="s">
        <v>505</v>
      </c>
      <c r="B19" s="205" t="s">
        <v>375</v>
      </c>
      <c r="C19" s="6" t="s">
        <v>376</v>
      </c>
      <c r="D19" s="6" t="s">
        <v>364</v>
      </c>
      <c r="E19" s="63">
        <f t="shared" si="0"/>
        <v>11</v>
      </c>
      <c r="F19" s="66">
        <v>11</v>
      </c>
      <c r="G19" s="23"/>
      <c r="H19" s="23"/>
      <c r="I19" s="23"/>
    </row>
    <row r="20" spans="1:9" ht="16.5">
      <c r="A20" s="38" t="s">
        <v>505</v>
      </c>
      <c r="B20" s="205" t="s">
        <v>268</v>
      </c>
      <c r="C20" s="35" t="s">
        <v>255</v>
      </c>
      <c r="D20" s="35" t="s">
        <v>267</v>
      </c>
      <c r="E20" s="63">
        <f t="shared" si="0"/>
        <v>11</v>
      </c>
      <c r="F20" s="23">
        <v>11</v>
      </c>
      <c r="G20" s="23"/>
      <c r="H20" s="23"/>
      <c r="I20" s="23"/>
    </row>
    <row r="21" spans="1:9" ht="16.5">
      <c r="A21" s="38" t="s">
        <v>505</v>
      </c>
      <c r="B21" s="205" t="s">
        <v>361</v>
      </c>
      <c r="C21" s="35" t="s">
        <v>359</v>
      </c>
      <c r="D21" s="35" t="s">
        <v>360</v>
      </c>
      <c r="E21" s="63">
        <f t="shared" si="0"/>
        <v>11</v>
      </c>
      <c r="F21" s="23">
        <v>11</v>
      </c>
      <c r="G21" s="23"/>
      <c r="H21" s="23"/>
      <c r="I21" s="23"/>
    </row>
    <row r="22" spans="1:9" ht="16.5">
      <c r="A22" s="38" t="s">
        <v>505</v>
      </c>
      <c r="B22" s="205" t="s">
        <v>284</v>
      </c>
      <c r="C22" s="6" t="s">
        <v>282</v>
      </c>
      <c r="D22" s="6" t="s">
        <v>281</v>
      </c>
      <c r="E22" s="63">
        <f t="shared" si="0"/>
        <v>11</v>
      </c>
      <c r="F22" s="23">
        <v>11</v>
      </c>
      <c r="G22" s="23"/>
      <c r="H22" s="23"/>
      <c r="I22" s="23"/>
    </row>
    <row r="23" spans="1:9" ht="16.5">
      <c r="A23" s="38" t="s">
        <v>506</v>
      </c>
      <c r="B23" s="205" t="s">
        <v>443</v>
      </c>
      <c r="C23" s="42" t="s">
        <v>441</v>
      </c>
      <c r="D23" s="6" t="s">
        <v>442</v>
      </c>
      <c r="E23" s="63">
        <f t="shared" si="0"/>
        <v>10</v>
      </c>
      <c r="F23" s="67">
        <v>10</v>
      </c>
      <c r="G23" s="23"/>
      <c r="H23" s="23"/>
      <c r="I23" s="23"/>
    </row>
    <row r="24" spans="1:9" ht="16.5">
      <c r="A24" s="38" t="s">
        <v>506</v>
      </c>
      <c r="B24" s="205" t="s">
        <v>354</v>
      </c>
      <c r="C24" s="35" t="s">
        <v>123</v>
      </c>
      <c r="D24" s="35" t="s">
        <v>126</v>
      </c>
      <c r="E24" s="63">
        <f t="shared" si="0"/>
        <v>10</v>
      </c>
      <c r="F24" s="23">
        <v>10</v>
      </c>
      <c r="G24" s="23"/>
      <c r="H24" s="23"/>
      <c r="I24" s="23"/>
    </row>
    <row r="25" spans="1:9" ht="16.5">
      <c r="A25" s="38" t="s">
        <v>506</v>
      </c>
      <c r="B25" s="205" t="s">
        <v>356</v>
      </c>
      <c r="C25" s="35" t="s">
        <v>125</v>
      </c>
      <c r="D25" s="35" t="s">
        <v>126</v>
      </c>
      <c r="E25" s="63">
        <f t="shared" si="0"/>
        <v>10</v>
      </c>
      <c r="F25" s="23">
        <v>10</v>
      </c>
      <c r="G25" s="23"/>
      <c r="H25" s="23"/>
      <c r="I25" s="23"/>
    </row>
    <row r="26" spans="1:9" ht="16.5">
      <c r="A26" s="38" t="s">
        <v>506</v>
      </c>
      <c r="B26" s="205" t="s">
        <v>420</v>
      </c>
      <c r="C26" s="6" t="s">
        <v>415</v>
      </c>
      <c r="D26" s="6" t="s">
        <v>416</v>
      </c>
      <c r="E26" s="63">
        <f t="shared" si="0"/>
        <v>10</v>
      </c>
      <c r="F26" s="66">
        <v>10</v>
      </c>
      <c r="G26" s="23"/>
      <c r="H26" s="23"/>
      <c r="I26" s="23"/>
    </row>
    <row r="27" spans="1:9" ht="16.5">
      <c r="A27" s="38" t="s">
        <v>506</v>
      </c>
      <c r="B27" s="205" t="s">
        <v>422</v>
      </c>
      <c r="C27" s="35" t="s">
        <v>418</v>
      </c>
      <c r="D27" s="35" t="s">
        <v>416</v>
      </c>
      <c r="E27" s="63">
        <f t="shared" si="0"/>
        <v>10</v>
      </c>
      <c r="F27" s="23">
        <v>10</v>
      </c>
      <c r="G27" s="23"/>
      <c r="H27" s="23"/>
      <c r="I27" s="23"/>
    </row>
    <row r="28" spans="1:9" ht="16.5">
      <c r="A28" s="38" t="s">
        <v>506</v>
      </c>
      <c r="B28" s="205" t="s">
        <v>315</v>
      </c>
      <c r="C28" s="35" t="s">
        <v>316</v>
      </c>
      <c r="D28" s="35" t="s">
        <v>327</v>
      </c>
      <c r="E28" s="63">
        <f t="shared" si="0"/>
        <v>10</v>
      </c>
      <c r="F28" s="23">
        <v>10</v>
      </c>
      <c r="G28" s="23"/>
      <c r="H28" s="23"/>
      <c r="I28" s="23"/>
    </row>
    <row r="29" spans="1:9" ht="16.5">
      <c r="A29" s="38" t="s">
        <v>506</v>
      </c>
      <c r="B29" s="205" t="s">
        <v>492</v>
      </c>
      <c r="C29" s="6" t="s">
        <v>483</v>
      </c>
      <c r="D29" s="6" t="s">
        <v>477</v>
      </c>
      <c r="E29" s="63">
        <f t="shared" si="0"/>
        <v>10</v>
      </c>
      <c r="F29" s="66">
        <v>10</v>
      </c>
      <c r="G29" s="23"/>
      <c r="H29" s="23"/>
      <c r="I29" s="23"/>
    </row>
    <row r="30" spans="1:9" ht="16.5">
      <c r="A30" s="38" t="s">
        <v>506</v>
      </c>
      <c r="B30" s="205" t="s">
        <v>362</v>
      </c>
      <c r="C30" s="6" t="s">
        <v>363</v>
      </c>
      <c r="D30" s="6" t="s">
        <v>364</v>
      </c>
      <c r="E30" s="63">
        <f t="shared" si="0"/>
        <v>10</v>
      </c>
      <c r="F30" s="23">
        <v>10</v>
      </c>
      <c r="G30" s="23"/>
      <c r="H30" s="23"/>
      <c r="I30" s="23"/>
    </row>
    <row r="31" spans="1:9" ht="16.5">
      <c r="A31" s="38" t="s">
        <v>506</v>
      </c>
      <c r="B31" s="205" t="s">
        <v>381</v>
      </c>
      <c r="C31" s="6" t="s">
        <v>382</v>
      </c>
      <c r="D31" s="6" t="s">
        <v>364</v>
      </c>
      <c r="E31" s="63">
        <f t="shared" si="0"/>
        <v>10</v>
      </c>
      <c r="F31" s="66">
        <v>10</v>
      </c>
      <c r="G31" s="23"/>
      <c r="H31" s="23"/>
      <c r="I31" s="23"/>
    </row>
    <row r="32" spans="1:9" ht="16.5">
      <c r="A32" s="38" t="s">
        <v>506</v>
      </c>
      <c r="B32" s="205" t="s">
        <v>270</v>
      </c>
      <c r="C32" s="6" t="s">
        <v>257</v>
      </c>
      <c r="D32" s="6" t="s">
        <v>267</v>
      </c>
      <c r="E32" s="63">
        <f t="shared" si="0"/>
        <v>10</v>
      </c>
      <c r="F32" s="66">
        <v>10</v>
      </c>
      <c r="G32" s="23"/>
      <c r="H32" s="23"/>
      <c r="I32" s="23"/>
    </row>
    <row r="33" spans="1:9" ht="16.5">
      <c r="A33" s="38" t="s">
        <v>507</v>
      </c>
      <c r="B33" s="205" t="s">
        <v>221</v>
      </c>
      <c r="C33" s="35" t="s">
        <v>187</v>
      </c>
      <c r="D33" s="35" t="s">
        <v>224</v>
      </c>
      <c r="E33" s="63">
        <f t="shared" si="0"/>
        <v>9</v>
      </c>
      <c r="F33" s="23">
        <v>9</v>
      </c>
      <c r="G33" s="23"/>
      <c r="H33" s="23"/>
      <c r="I33" s="23"/>
    </row>
    <row r="34" spans="1:9" ht="16.5">
      <c r="A34" s="38" t="s">
        <v>507</v>
      </c>
      <c r="B34" s="205" t="s">
        <v>355</v>
      </c>
      <c r="C34" s="35" t="s">
        <v>124</v>
      </c>
      <c r="D34" s="35" t="s">
        <v>126</v>
      </c>
      <c r="E34" s="63">
        <f t="shared" si="0"/>
        <v>9</v>
      </c>
      <c r="F34" s="23">
        <v>9</v>
      </c>
      <c r="G34" s="23"/>
      <c r="H34" s="23"/>
      <c r="I34" s="23"/>
    </row>
    <row r="35" spans="1:9" ht="16.5">
      <c r="A35" s="38" t="s">
        <v>507</v>
      </c>
      <c r="B35" s="205" t="s">
        <v>202</v>
      </c>
      <c r="C35" s="35" t="s">
        <v>193</v>
      </c>
      <c r="D35" s="35" t="s">
        <v>185</v>
      </c>
      <c r="E35" s="63">
        <f t="shared" si="0"/>
        <v>9</v>
      </c>
      <c r="F35" s="23">
        <v>9</v>
      </c>
      <c r="G35" s="23"/>
      <c r="H35" s="23"/>
      <c r="I35" s="23"/>
    </row>
    <row r="36" spans="1:9" ht="16.5">
      <c r="A36" s="38" t="s">
        <v>507</v>
      </c>
      <c r="B36" s="205" t="s">
        <v>475</v>
      </c>
      <c r="C36" s="35" t="s">
        <v>473</v>
      </c>
      <c r="D36" s="35" t="s">
        <v>474</v>
      </c>
      <c r="E36" s="63">
        <f t="shared" si="0"/>
        <v>9</v>
      </c>
      <c r="F36" s="23">
        <v>9</v>
      </c>
      <c r="G36" s="23"/>
      <c r="H36" s="23"/>
      <c r="I36" s="23"/>
    </row>
    <row r="37" spans="1:9" ht="16.5">
      <c r="A37" s="38" t="s">
        <v>507</v>
      </c>
      <c r="B37" s="205" t="s">
        <v>34</v>
      </c>
      <c r="C37" s="6" t="s">
        <v>31</v>
      </c>
      <c r="D37" s="6" t="s">
        <v>32</v>
      </c>
      <c r="E37" s="63">
        <f t="shared" si="0"/>
        <v>9</v>
      </c>
      <c r="F37" s="67">
        <v>9</v>
      </c>
      <c r="G37" s="23"/>
      <c r="H37" s="23"/>
      <c r="I37" s="23"/>
    </row>
    <row r="38" spans="1:9" ht="16.5">
      <c r="A38" s="38" t="s">
        <v>507</v>
      </c>
      <c r="B38" s="205" t="s">
        <v>225</v>
      </c>
      <c r="C38" s="6" t="s">
        <v>226</v>
      </c>
      <c r="D38" s="6" t="s">
        <v>235</v>
      </c>
      <c r="E38" s="63">
        <f t="shared" si="0"/>
        <v>9</v>
      </c>
      <c r="F38" s="66">
        <v>9</v>
      </c>
      <c r="G38" s="23"/>
      <c r="H38" s="23"/>
      <c r="I38" s="23"/>
    </row>
    <row r="39" spans="1:9" ht="16.5">
      <c r="A39" s="38" t="s">
        <v>507</v>
      </c>
      <c r="B39" s="205" t="s">
        <v>408</v>
      </c>
      <c r="C39" s="35" t="s">
        <v>409</v>
      </c>
      <c r="D39" s="35" t="s">
        <v>403</v>
      </c>
      <c r="E39" s="63">
        <f t="shared" si="0"/>
        <v>9</v>
      </c>
      <c r="F39" s="23">
        <v>9</v>
      </c>
      <c r="G39" s="23"/>
      <c r="H39" s="23"/>
      <c r="I39" s="23"/>
    </row>
    <row r="40" spans="1:9" ht="16.5">
      <c r="A40" s="38" t="s">
        <v>507</v>
      </c>
      <c r="B40" s="205" t="s">
        <v>371</v>
      </c>
      <c r="C40" s="26" t="s">
        <v>372</v>
      </c>
      <c r="D40" s="26" t="s">
        <v>364</v>
      </c>
      <c r="E40" s="63">
        <f t="shared" si="0"/>
        <v>9</v>
      </c>
      <c r="F40" s="23">
        <v>9</v>
      </c>
      <c r="G40" s="23"/>
      <c r="H40" s="23"/>
      <c r="I40" s="23"/>
    </row>
    <row r="41" spans="1:9" ht="16.5">
      <c r="A41" s="38" t="s">
        <v>507</v>
      </c>
      <c r="B41" s="205" t="s">
        <v>269</v>
      </c>
      <c r="C41" s="6" t="s">
        <v>256</v>
      </c>
      <c r="D41" s="6" t="s">
        <v>267</v>
      </c>
      <c r="E41" s="63">
        <f t="shared" si="0"/>
        <v>9</v>
      </c>
      <c r="F41" s="23">
        <v>9</v>
      </c>
      <c r="G41" s="23"/>
      <c r="H41" s="23"/>
      <c r="I41" s="23"/>
    </row>
    <row r="42" spans="1:9" ht="16.5">
      <c r="A42" s="38" t="s">
        <v>507</v>
      </c>
      <c r="B42" s="205" t="s">
        <v>463</v>
      </c>
      <c r="C42" s="6" t="s">
        <v>456</v>
      </c>
      <c r="D42" s="6" t="s">
        <v>452</v>
      </c>
      <c r="E42" s="63">
        <f t="shared" si="0"/>
        <v>9</v>
      </c>
      <c r="F42" s="66">
        <v>9</v>
      </c>
      <c r="G42" s="23"/>
      <c r="H42" s="23"/>
      <c r="I42" s="23"/>
    </row>
    <row r="43" spans="1:9" ht="16.5">
      <c r="A43" s="38" t="s">
        <v>507</v>
      </c>
      <c r="B43" s="205" t="s">
        <v>112</v>
      </c>
      <c r="C43" s="6" t="s">
        <v>101</v>
      </c>
      <c r="D43" s="6" t="s">
        <v>105</v>
      </c>
      <c r="E43" s="63">
        <f t="shared" si="0"/>
        <v>9</v>
      </c>
      <c r="F43" s="66">
        <v>9</v>
      </c>
      <c r="G43" s="23"/>
      <c r="H43" s="23"/>
      <c r="I43" s="23"/>
    </row>
    <row r="44" spans="1:9" ht="16.5">
      <c r="A44" s="38" t="s">
        <v>507</v>
      </c>
      <c r="B44" s="205" t="s">
        <v>344</v>
      </c>
      <c r="C44" s="35" t="s">
        <v>340</v>
      </c>
      <c r="D44" s="35" t="s">
        <v>341</v>
      </c>
      <c r="E44" s="63">
        <f t="shared" si="0"/>
        <v>9</v>
      </c>
      <c r="F44" s="23">
        <v>9</v>
      </c>
      <c r="G44" s="23"/>
      <c r="H44" s="23"/>
      <c r="I44" s="23"/>
    </row>
    <row r="45" spans="1:9" ht="16.5">
      <c r="A45" s="38" t="s">
        <v>507</v>
      </c>
      <c r="B45" s="205" t="s">
        <v>436</v>
      </c>
      <c r="C45" s="6" t="s">
        <v>427</v>
      </c>
      <c r="D45" s="6" t="s">
        <v>424</v>
      </c>
      <c r="E45" s="63">
        <f t="shared" si="0"/>
        <v>9</v>
      </c>
      <c r="F45" s="23">
        <v>9</v>
      </c>
      <c r="G45" s="23"/>
      <c r="H45" s="23"/>
      <c r="I45" s="23"/>
    </row>
    <row r="46" spans="1:9" ht="16.5">
      <c r="A46" s="38" t="s">
        <v>507</v>
      </c>
      <c r="B46" s="205" t="s">
        <v>106</v>
      </c>
      <c r="C46" s="35" t="s">
        <v>93</v>
      </c>
      <c r="D46" s="35" t="s">
        <v>94</v>
      </c>
      <c r="E46" s="63">
        <f t="shared" si="0"/>
        <v>9</v>
      </c>
      <c r="F46" s="23">
        <v>9</v>
      </c>
      <c r="G46" s="23"/>
      <c r="H46" s="23"/>
      <c r="I46" s="23"/>
    </row>
    <row r="47" spans="1:9" ht="16.5">
      <c r="A47" s="38" t="s">
        <v>508</v>
      </c>
      <c r="B47" s="205" t="s">
        <v>471</v>
      </c>
      <c r="C47" s="26" t="s">
        <v>467</v>
      </c>
      <c r="D47" s="26" t="s">
        <v>468</v>
      </c>
      <c r="E47" s="63">
        <f t="shared" si="0"/>
        <v>8</v>
      </c>
      <c r="F47" s="23">
        <v>8</v>
      </c>
      <c r="G47" s="23"/>
      <c r="H47" s="23"/>
      <c r="I47" s="23"/>
    </row>
    <row r="48" spans="1:9" ht="16.5">
      <c r="A48" s="38" t="s">
        <v>508</v>
      </c>
      <c r="B48" s="205" t="s">
        <v>350</v>
      </c>
      <c r="C48" s="6" t="s">
        <v>119</v>
      </c>
      <c r="D48" s="6" t="s">
        <v>126</v>
      </c>
      <c r="E48" s="63">
        <f t="shared" si="0"/>
        <v>8</v>
      </c>
      <c r="F48" s="23">
        <v>8</v>
      </c>
      <c r="G48" s="23"/>
      <c r="H48" s="23"/>
      <c r="I48" s="23"/>
    </row>
    <row r="49" spans="1:9" ht="16.5">
      <c r="A49" s="38" t="s">
        <v>508</v>
      </c>
      <c r="B49" s="205" t="s">
        <v>352</v>
      </c>
      <c r="C49" s="6" t="s">
        <v>121</v>
      </c>
      <c r="D49" s="6" t="s">
        <v>126</v>
      </c>
      <c r="E49" s="63">
        <f t="shared" si="0"/>
        <v>8</v>
      </c>
      <c r="F49" s="23">
        <v>8</v>
      </c>
      <c r="G49" s="23"/>
      <c r="H49" s="23"/>
      <c r="I49" s="23"/>
    </row>
    <row r="50" spans="1:9" ht="16.5">
      <c r="A50" s="38" t="s">
        <v>508</v>
      </c>
      <c r="B50" s="205" t="s">
        <v>195</v>
      </c>
      <c r="C50" s="6" t="s">
        <v>186</v>
      </c>
      <c r="D50" s="6" t="s">
        <v>185</v>
      </c>
      <c r="E50" s="63">
        <f t="shared" si="0"/>
        <v>8</v>
      </c>
      <c r="F50" s="67">
        <v>8</v>
      </c>
      <c r="G50" s="23"/>
      <c r="H50" s="23"/>
      <c r="I50" s="23"/>
    </row>
    <row r="51" spans="1:9" ht="16.5">
      <c r="A51" s="38" t="s">
        <v>508</v>
      </c>
      <c r="B51" s="205" t="s">
        <v>200</v>
      </c>
      <c r="C51" s="40" t="s">
        <v>191</v>
      </c>
      <c r="D51" s="35" t="s">
        <v>185</v>
      </c>
      <c r="E51" s="63">
        <f t="shared" si="0"/>
        <v>8</v>
      </c>
      <c r="F51" s="23">
        <v>8</v>
      </c>
      <c r="G51" s="23"/>
      <c r="H51" s="23"/>
      <c r="I51" s="23"/>
    </row>
    <row r="52" spans="1:9" ht="16.5">
      <c r="A52" s="38" t="s">
        <v>508</v>
      </c>
      <c r="B52" s="205" t="s">
        <v>201</v>
      </c>
      <c r="C52" s="35" t="s">
        <v>192</v>
      </c>
      <c r="D52" s="35" t="s">
        <v>185</v>
      </c>
      <c r="E52" s="63">
        <f t="shared" si="0"/>
        <v>8</v>
      </c>
      <c r="F52" s="23">
        <v>8</v>
      </c>
      <c r="G52" s="23"/>
      <c r="H52" s="23"/>
      <c r="I52" s="23"/>
    </row>
    <row r="53" spans="1:9" ht="16.5">
      <c r="A53" s="38" t="s">
        <v>508</v>
      </c>
      <c r="B53" s="205" t="s">
        <v>227</v>
      </c>
      <c r="C53" s="6" t="s">
        <v>228</v>
      </c>
      <c r="D53" s="6" t="s">
        <v>235</v>
      </c>
      <c r="E53" s="63">
        <f t="shared" si="0"/>
        <v>8</v>
      </c>
      <c r="F53" s="23">
        <v>8</v>
      </c>
      <c r="G53" s="23"/>
      <c r="H53" s="23"/>
      <c r="I53" s="23"/>
    </row>
    <row r="54" spans="1:9" ht="16.5">
      <c r="A54" s="38" t="s">
        <v>508</v>
      </c>
      <c r="B54" s="205" t="s">
        <v>229</v>
      </c>
      <c r="C54" s="40" t="s">
        <v>230</v>
      </c>
      <c r="D54" s="35" t="s">
        <v>235</v>
      </c>
      <c r="E54" s="63">
        <f t="shared" si="0"/>
        <v>8</v>
      </c>
      <c r="F54" s="23">
        <v>8</v>
      </c>
      <c r="G54" s="23"/>
      <c r="H54" s="23"/>
      <c r="I54" s="23"/>
    </row>
    <row r="55" spans="1:9" ht="16.5">
      <c r="A55" s="38" t="s">
        <v>508</v>
      </c>
      <c r="B55" s="205" t="s">
        <v>401</v>
      </c>
      <c r="C55" s="39" t="s">
        <v>402</v>
      </c>
      <c r="D55" s="39" t="s">
        <v>403</v>
      </c>
      <c r="E55" s="63">
        <f t="shared" si="0"/>
        <v>8</v>
      </c>
      <c r="F55" s="23">
        <v>8</v>
      </c>
      <c r="G55" s="23"/>
      <c r="H55" s="23"/>
      <c r="I55" s="23"/>
    </row>
    <row r="56" spans="1:9" ht="16.5">
      <c r="A56" s="38" t="s">
        <v>508</v>
      </c>
      <c r="B56" s="205" t="s">
        <v>406</v>
      </c>
      <c r="C56" s="35" t="s">
        <v>407</v>
      </c>
      <c r="D56" s="35" t="s">
        <v>403</v>
      </c>
      <c r="E56" s="63">
        <f t="shared" si="0"/>
        <v>8</v>
      </c>
      <c r="F56" s="23">
        <v>8</v>
      </c>
      <c r="G56" s="23"/>
      <c r="H56" s="23"/>
      <c r="I56" s="23"/>
    </row>
    <row r="57" spans="1:9" ht="16.5">
      <c r="A57" s="38" t="s">
        <v>508</v>
      </c>
      <c r="B57" s="205" t="s">
        <v>369</v>
      </c>
      <c r="C57" s="6" t="s">
        <v>370</v>
      </c>
      <c r="D57" s="6" t="s">
        <v>364</v>
      </c>
      <c r="E57" s="63">
        <f t="shared" si="0"/>
        <v>8</v>
      </c>
      <c r="F57" s="23">
        <v>8</v>
      </c>
      <c r="G57" s="23"/>
      <c r="H57" s="23"/>
      <c r="I57" s="23"/>
    </row>
    <row r="58" spans="1:9" ht="16.5">
      <c r="A58" s="38" t="s">
        <v>508</v>
      </c>
      <c r="B58" s="205" t="s">
        <v>377</v>
      </c>
      <c r="C58" s="43" t="s">
        <v>378</v>
      </c>
      <c r="D58" s="35" t="s">
        <v>364</v>
      </c>
      <c r="E58" s="63">
        <f t="shared" si="0"/>
        <v>8</v>
      </c>
      <c r="F58" s="23">
        <v>8</v>
      </c>
      <c r="G58" s="23"/>
      <c r="H58" s="23"/>
      <c r="I58" s="23"/>
    </row>
    <row r="59" spans="1:9" ht="16.5">
      <c r="A59" s="38" t="s">
        <v>508</v>
      </c>
      <c r="B59" s="205" t="s">
        <v>272</v>
      </c>
      <c r="C59" s="6" t="s">
        <v>259</v>
      </c>
      <c r="D59" s="6" t="s">
        <v>267</v>
      </c>
      <c r="E59" s="63">
        <f t="shared" si="0"/>
        <v>8</v>
      </c>
      <c r="F59" s="23">
        <v>8</v>
      </c>
      <c r="G59" s="23"/>
      <c r="H59" s="23"/>
      <c r="I59" s="23"/>
    </row>
    <row r="60" spans="1:9" ht="16.5">
      <c r="A60" s="38" t="s">
        <v>508</v>
      </c>
      <c r="B60" s="205" t="s">
        <v>108</v>
      </c>
      <c r="C60" s="35" t="s">
        <v>97</v>
      </c>
      <c r="D60" s="35" t="s">
        <v>105</v>
      </c>
      <c r="E60" s="63">
        <f t="shared" si="0"/>
        <v>8</v>
      </c>
      <c r="F60" s="23">
        <v>8</v>
      </c>
      <c r="G60" s="23"/>
      <c r="H60" s="23"/>
      <c r="I60" s="23"/>
    </row>
    <row r="61" spans="1:9" ht="16.5">
      <c r="A61" s="38" t="s">
        <v>508</v>
      </c>
      <c r="B61" s="205" t="s">
        <v>330</v>
      </c>
      <c r="C61" s="6" t="s">
        <v>331</v>
      </c>
      <c r="D61" s="6" t="s">
        <v>334</v>
      </c>
      <c r="E61" s="63">
        <f t="shared" si="0"/>
        <v>8</v>
      </c>
      <c r="F61" s="66">
        <v>8</v>
      </c>
      <c r="G61" s="23"/>
      <c r="H61" s="23"/>
      <c r="I61" s="23"/>
    </row>
    <row r="62" spans="1:9" ht="16.5">
      <c r="A62" s="38" t="s">
        <v>508</v>
      </c>
      <c r="B62" s="205" t="s">
        <v>285</v>
      </c>
      <c r="C62" s="35" t="s">
        <v>286</v>
      </c>
      <c r="D62" s="35" t="s">
        <v>293</v>
      </c>
      <c r="E62" s="63">
        <f t="shared" si="0"/>
        <v>8</v>
      </c>
      <c r="F62" s="23">
        <v>8</v>
      </c>
      <c r="G62" s="23"/>
      <c r="H62" s="23"/>
      <c r="I62" s="23"/>
    </row>
    <row r="63" spans="1:9" ht="16.5">
      <c r="A63" s="38" t="s">
        <v>508</v>
      </c>
      <c r="B63" s="205" t="s">
        <v>291</v>
      </c>
      <c r="C63" s="6" t="s">
        <v>292</v>
      </c>
      <c r="D63" s="6" t="s">
        <v>293</v>
      </c>
      <c r="E63" s="63">
        <f t="shared" si="0"/>
        <v>8</v>
      </c>
      <c r="F63" s="66">
        <v>8</v>
      </c>
      <c r="G63" s="23"/>
      <c r="H63" s="23"/>
      <c r="I63" s="23"/>
    </row>
    <row r="64" spans="1:9" ht="16.5">
      <c r="A64" s="38" t="s">
        <v>509</v>
      </c>
      <c r="B64" s="205" t="s">
        <v>209</v>
      </c>
      <c r="C64" s="39" t="s">
        <v>210</v>
      </c>
      <c r="D64" s="35" t="s">
        <v>224</v>
      </c>
      <c r="E64" s="63">
        <f t="shared" si="0"/>
        <v>7</v>
      </c>
      <c r="F64" s="23">
        <v>7</v>
      </c>
      <c r="G64" s="23"/>
      <c r="H64" s="23"/>
      <c r="I64" s="23"/>
    </row>
    <row r="65" spans="1:9" ht="16.5">
      <c r="A65" s="38" t="s">
        <v>509</v>
      </c>
      <c r="B65" s="205" t="s">
        <v>349</v>
      </c>
      <c r="C65" s="35" t="s">
        <v>118</v>
      </c>
      <c r="D65" s="35" t="s">
        <v>126</v>
      </c>
      <c r="E65" s="63">
        <f t="shared" si="0"/>
        <v>7</v>
      </c>
      <c r="F65" s="23">
        <v>7</v>
      </c>
      <c r="G65" s="23"/>
      <c r="H65" s="23"/>
      <c r="I65" s="23"/>
    </row>
    <row r="66" spans="1:9" ht="16.5">
      <c r="A66" s="38" t="s">
        <v>509</v>
      </c>
      <c r="B66" s="205" t="s">
        <v>317</v>
      </c>
      <c r="C66" s="35" t="s">
        <v>318</v>
      </c>
      <c r="D66" s="35" t="s">
        <v>327</v>
      </c>
      <c r="E66" s="63">
        <f t="shared" si="0"/>
        <v>7</v>
      </c>
      <c r="F66" s="23">
        <v>7</v>
      </c>
      <c r="G66" s="23"/>
      <c r="H66" s="23"/>
      <c r="I66" s="23"/>
    </row>
    <row r="67" spans="1:9" ht="16.5">
      <c r="A67" s="38" t="s">
        <v>509</v>
      </c>
      <c r="B67" s="205" t="s">
        <v>321</v>
      </c>
      <c r="C67" s="35" t="s">
        <v>322</v>
      </c>
      <c r="D67" s="35" t="s">
        <v>327</v>
      </c>
      <c r="E67" s="63">
        <f t="shared" si="0"/>
        <v>7</v>
      </c>
      <c r="F67" s="23">
        <v>7</v>
      </c>
      <c r="G67" s="23"/>
      <c r="H67" s="23"/>
      <c r="I67" s="23"/>
    </row>
    <row r="68" spans="1:9" ht="16.5">
      <c r="A68" s="38" t="s">
        <v>509</v>
      </c>
      <c r="B68" s="205" t="s">
        <v>488</v>
      </c>
      <c r="C68" s="35" t="s">
        <v>479</v>
      </c>
      <c r="D68" s="35" t="s">
        <v>477</v>
      </c>
      <c r="E68" s="63">
        <f aca="true" t="shared" si="1" ref="E68:E131">SUM(F68:I68)</f>
        <v>7</v>
      </c>
      <c r="F68" s="23">
        <v>7</v>
      </c>
      <c r="G68" s="23"/>
      <c r="H68" s="23"/>
      <c r="I68" s="23"/>
    </row>
    <row r="69" spans="1:9" ht="16.5">
      <c r="A69" s="38" t="s">
        <v>509</v>
      </c>
      <c r="B69" s="205" t="s">
        <v>491</v>
      </c>
      <c r="C69" s="40" t="s">
        <v>482</v>
      </c>
      <c r="D69" s="35" t="s">
        <v>477</v>
      </c>
      <c r="E69" s="63">
        <f t="shared" si="1"/>
        <v>7</v>
      </c>
      <c r="F69" s="23">
        <v>7</v>
      </c>
      <c r="G69" s="23"/>
      <c r="H69" s="23"/>
      <c r="I69" s="23"/>
    </row>
    <row r="70" spans="1:9" ht="16.5">
      <c r="A70" s="38" t="s">
        <v>509</v>
      </c>
      <c r="B70" s="205" t="s">
        <v>379</v>
      </c>
      <c r="C70" s="6" t="s">
        <v>380</v>
      </c>
      <c r="D70" s="6" t="s">
        <v>364</v>
      </c>
      <c r="E70" s="63">
        <f t="shared" si="1"/>
        <v>7</v>
      </c>
      <c r="F70" s="23">
        <v>7</v>
      </c>
      <c r="G70" s="23"/>
      <c r="H70" s="23"/>
      <c r="I70" s="23"/>
    </row>
    <row r="71" spans="1:9" ht="16.5">
      <c r="A71" s="38" t="s">
        <v>509</v>
      </c>
      <c r="B71" s="205" t="s">
        <v>278</v>
      </c>
      <c r="C71" s="6" t="s">
        <v>265</v>
      </c>
      <c r="D71" s="6" t="s">
        <v>267</v>
      </c>
      <c r="E71" s="63">
        <f t="shared" si="1"/>
        <v>7</v>
      </c>
      <c r="F71" s="23">
        <v>7</v>
      </c>
      <c r="G71" s="23"/>
      <c r="H71" s="23"/>
      <c r="I71" s="23"/>
    </row>
    <row r="72" spans="1:9" ht="16.5">
      <c r="A72" s="38" t="s">
        <v>509</v>
      </c>
      <c r="B72" s="205" t="s">
        <v>87</v>
      </c>
      <c r="C72" s="6" t="s">
        <v>77</v>
      </c>
      <c r="D72" s="6" t="s">
        <v>71</v>
      </c>
      <c r="E72" s="63">
        <f t="shared" si="1"/>
        <v>7</v>
      </c>
      <c r="F72" s="23">
        <v>7</v>
      </c>
      <c r="G72" s="23"/>
      <c r="H72" s="23"/>
      <c r="I72" s="23"/>
    </row>
    <row r="73" spans="1:9" ht="16.5">
      <c r="A73" s="38" t="s">
        <v>509</v>
      </c>
      <c r="B73" s="205" t="s">
        <v>88</v>
      </c>
      <c r="C73" s="40" t="s">
        <v>78</v>
      </c>
      <c r="D73" s="35" t="s">
        <v>79</v>
      </c>
      <c r="E73" s="63">
        <f t="shared" si="1"/>
        <v>7</v>
      </c>
      <c r="F73" s="23">
        <v>7</v>
      </c>
      <c r="G73" s="23"/>
      <c r="H73" s="23"/>
      <c r="I73" s="23"/>
    </row>
    <row r="74" spans="1:9" ht="16.5">
      <c r="A74" s="38" t="s">
        <v>509</v>
      </c>
      <c r="B74" s="205" t="s">
        <v>413</v>
      </c>
      <c r="C74" s="6" t="s">
        <v>414</v>
      </c>
      <c r="D74" s="6" t="s">
        <v>412</v>
      </c>
      <c r="E74" s="63">
        <f t="shared" si="1"/>
        <v>7</v>
      </c>
      <c r="F74" s="23">
        <v>7</v>
      </c>
      <c r="G74" s="23"/>
      <c r="H74" s="23"/>
      <c r="I74" s="23"/>
    </row>
    <row r="75" spans="1:9" ht="16.5">
      <c r="A75" s="38" t="s">
        <v>509</v>
      </c>
      <c r="B75" s="205" t="s">
        <v>242</v>
      </c>
      <c r="C75" s="42" t="s">
        <v>243</v>
      </c>
      <c r="D75" s="6" t="s">
        <v>254</v>
      </c>
      <c r="E75" s="63">
        <f t="shared" si="1"/>
        <v>7</v>
      </c>
      <c r="F75" s="23">
        <v>7</v>
      </c>
      <c r="G75" s="23"/>
      <c r="H75" s="23"/>
      <c r="I75" s="23"/>
    </row>
    <row r="76" spans="1:9" ht="16.5">
      <c r="A76" s="38" t="s">
        <v>509</v>
      </c>
      <c r="B76" s="205" t="s">
        <v>246</v>
      </c>
      <c r="C76" s="6" t="s">
        <v>247</v>
      </c>
      <c r="D76" s="6" t="s">
        <v>254</v>
      </c>
      <c r="E76" s="63">
        <f t="shared" si="1"/>
        <v>7</v>
      </c>
      <c r="F76" s="23">
        <v>7</v>
      </c>
      <c r="G76" s="23"/>
      <c r="H76" s="23"/>
      <c r="I76" s="23"/>
    </row>
    <row r="77" spans="1:9" ht="16.5">
      <c r="A77" s="38" t="s">
        <v>509</v>
      </c>
      <c r="B77" s="205" t="s">
        <v>465</v>
      </c>
      <c r="C77" s="6" t="s">
        <v>458</v>
      </c>
      <c r="D77" s="6" t="s">
        <v>452</v>
      </c>
      <c r="E77" s="63">
        <f t="shared" si="1"/>
        <v>7</v>
      </c>
      <c r="F77" s="66">
        <v>7</v>
      </c>
      <c r="G77" s="23"/>
      <c r="H77" s="23"/>
      <c r="I77" s="23"/>
    </row>
    <row r="78" spans="1:9" ht="16.5">
      <c r="A78" s="38" t="s">
        <v>509</v>
      </c>
      <c r="B78" s="205" t="s">
        <v>435</v>
      </c>
      <c r="C78" s="35" t="s">
        <v>426</v>
      </c>
      <c r="D78" s="35" t="s">
        <v>424</v>
      </c>
      <c r="E78" s="63">
        <f t="shared" si="1"/>
        <v>7</v>
      </c>
      <c r="F78" s="23">
        <v>7</v>
      </c>
      <c r="G78" s="23"/>
      <c r="H78" s="23"/>
      <c r="I78" s="23"/>
    </row>
    <row r="79" spans="1:9" ht="16.5">
      <c r="A79" s="38" t="s">
        <v>509</v>
      </c>
      <c r="B79" s="205" t="s">
        <v>107</v>
      </c>
      <c r="C79" s="6" t="s">
        <v>95</v>
      </c>
      <c r="D79" s="6" t="s">
        <v>94</v>
      </c>
      <c r="E79" s="63">
        <f t="shared" si="1"/>
        <v>7</v>
      </c>
      <c r="F79" s="23">
        <v>7</v>
      </c>
      <c r="G79" s="23"/>
      <c r="H79" s="23"/>
      <c r="I79" s="23"/>
    </row>
    <row r="80" spans="1:9" ht="16.5">
      <c r="A80" s="38" t="s">
        <v>510</v>
      </c>
      <c r="B80" s="205" t="s">
        <v>470</v>
      </c>
      <c r="C80" s="6" t="s">
        <v>466</v>
      </c>
      <c r="D80" s="6" t="s">
        <v>399</v>
      </c>
      <c r="E80" s="63">
        <f t="shared" si="1"/>
        <v>6</v>
      </c>
      <c r="F80" s="23">
        <v>6</v>
      </c>
      <c r="G80" s="23"/>
      <c r="H80" s="23"/>
      <c r="I80" s="23"/>
    </row>
    <row r="81" spans="1:9" ht="16.5">
      <c r="A81" s="38" t="s">
        <v>510</v>
      </c>
      <c r="B81" s="205" t="s">
        <v>211</v>
      </c>
      <c r="C81" s="40" t="s">
        <v>212</v>
      </c>
      <c r="D81" s="35" t="s">
        <v>224</v>
      </c>
      <c r="E81" s="63">
        <f t="shared" si="1"/>
        <v>6</v>
      </c>
      <c r="F81" s="23">
        <v>6</v>
      </c>
      <c r="G81" s="23"/>
      <c r="H81" s="23"/>
      <c r="I81" s="23"/>
    </row>
    <row r="82" spans="1:9" ht="16.5">
      <c r="A82" s="38" t="s">
        <v>510</v>
      </c>
      <c r="B82" s="205" t="s">
        <v>213</v>
      </c>
      <c r="C82" s="35" t="s">
        <v>214</v>
      </c>
      <c r="D82" s="35" t="s">
        <v>224</v>
      </c>
      <c r="E82" s="63">
        <f t="shared" si="1"/>
        <v>6</v>
      </c>
      <c r="F82" s="23">
        <v>6</v>
      </c>
      <c r="G82" s="23"/>
      <c r="H82" s="23"/>
      <c r="I82" s="23"/>
    </row>
    <row r="83" spans="1:9" ht="16.5">
      <c r="A83" s="38" t="s">
        <v>510</v>
      </c>
      <c r="B83" s="205" t="s">
        <v>348</v>
      </c>
      <c r="C83" s="6" t="s">
        <v>117</v>
      </c>
      <c r="D83" s="6" t="s">
        <v>126</v>
      </c>
      <c r="E83" s="63">
        <f t="shared" si="1"/>
        <v>6</v>
      </c>
      <c r="F83" s="23">
        <v>6</v>
      </c>
      <c r="G83" s="23"/>
      <c r="H83" s="23"/>
      <c r="I83" s="23"/>
    </row>
    <row r="84" spans="1:9" ht="16.5">
      <c r="A84" s="38" t="s">
        <v>510</v>
      </c>
      <c r="B84" s="205" t="s">
        <v>196</v>
      </c>
      <c r="C84" s="35" t="s">
        <v>187</v>
      </c>
      <c r="D84" s="35" t="s">
        <v>185</v>
      </c>
      <c r="E84" s="63">
        <f t="shared" si="1"/>
        <v>6</v>
      </c>
      <c r="F84" s="23">
        <v>6</v>
      </c>
      <c r="G84" s="23"/>
      <c r="H84" s="23"/>
      <c r="I84" s="23"/>
    </row>
    <row r="85" spans="1:9" ht="16.5">
      <c r="A85" s="38" t="s">
        <v>510</v>
      </c>
      <c r="B85" s="205" t="s">
        <v>199</v>
      </c>
      <c r="C85" s="35" t="s">
        <v>190</v>
      </c>
      <c r="D85" s="35" t="s">
        <v>185</v>
      </c>
      <c r="E85" s="63">
        <f t="shared" si="1"/>
        <v>6</v>
      </c>
      <c r="F85" s="23">
        <v>6</v>
      </c>
      <c r="G85" s="23"/>
      <c r="H85" s="23"/>
      <c r="I85" s="23"/>
    </row>
    <row r="86" spans="1:9" ht="16.5">
      <c r="A86" s="38" t="s">
        <v>510</v>
      </c>
      <c r="B86" s="205" t="s">
        <v>301</v>
      </c>
      <c r="C86" s="39" t="s">
        <v>310</v>
      </c>
      <c r="D86" s="39" t="s">
        <v>327</v>
      </c>
      <c r="E86" s="63">
        <f t="shared" si="1"/>
        <v>6</v>
      </c>
      <c r="F86" s="23">
        <v>6</v>
      </c>
      <c r="G86" s="23"/>
      <c r="H86" s="23"/>
      <c r="I86" s="23"/>
    </row>
    <row r="87" spans="1:9" ht="16.5">
      <c r="A87" s="38" t="s">
        <v>510</v>
      </c>
      <c r="B87" s="205" t="s">
        <v>313</v>
      </c>
      <c r="C87" s="35" t="s">
        <v>314</v>
      </c>
      <c r="D87" s="35" t="s">
        <v>327</v>
      </c>
      <c r="E87" s="63">
        <f t="shared" si="1"/>
        <v>6</v>
      </c>
      <c r="F87" s="23">
        <v>6</v>
      </c>
      <c r="G87" s="23"/>
      <c r="H87" s="23"/>
      <c r="I87" s="23"/>
    </row>
    <row r="88" spans="1:9" ht="16.5">
      <c r="A88" s="38" t="s">
        <v>510</v>
      </c>
      <c r="B88" s="205" t="s">
        <v>323</v>
      </c>
      <c r="C88" s="35" t="s">
        <v>324</v>
      </c>
      <c r="D88" s="35" t="s">
        <v>327</v>
      </c>
      <c r="E88" s="63">
        <f t="shared" si="1"/>
        <v>6</v>
      </c>
      <c r="F88" s="23">
        <v>6</v>
      </c>
      <c r="G88" s="23"/>
      <c r="H88" s="23"/>
      <c r="I88" s="23"/>
    </row>
    <row r="89" spans="1:9" ht="16.5">
      <c r="A89" s="38" t="s">
        <v>510</v>
      </c>
      <c r="B89" s="205" t="s">
        <v>325</v>
      </c>
      <c r="C89" s="6" t="s">
        <v>326</v>
      </c>
      <c r="D89" s="6" t="s">
        <v>327</v>
      </c>
      <c r="E89" s="63">
        <f t="shared" si="1"/>
        <v>6</v>
      </c>
      <c r="F89" s="67">
        <v>6</v>
      </c>
      <c r="G89" s="23"/>
      <c r="H89" s="23"/>
      <c r="I89" s="23"/>
    </row>
    <row r="90" spans="1:9" ht="16.5">
      <c r="A90" s="38" t="s">
        <v>510</v>
      </c>
      <c r="B90" s="205" t="s">
        <v>490</v>
      </c>
      <c r="C90" s="35" t="s">
        <v>481</v>
      </c>
      <c r="D90" s="35" t="s">
        <v>477</v>
      </c>
      <c r="E90" s="63">
        <f t="shared" si="1"/>
        <v>6</v>
      </c>
      <c r="F90" s="23">
        <v>6</v>
      </c>
      <c r="G90" s="23"/>
      <c r="H90" s="23"/>
      <c r="I90" s="23"/>
    </row>
    <row r="91" spans="1:9" ht="16.5">
      <c r="A91" s="38" t="s">
        <v>510</v>
      </c>
      <c r="B91" s="205" t="s">
        <v>373</v>
      </c>
      <c r="C91" s="35" t="s">
        <v>374</v>
      </c>
      <c r="D91" s="35" t="s">
        <v>364</v>
      </c>
      <c r="E91" s="63">
        <f t="shared" si="1"/>
        <v>6</v>
      </c>
      <c r="F91" s="23">
        <v>6</v>
      </c>
      <c r="G91" s="23"/>
      <c r="H91" s="23"/>
      <c r="I91" s="23"/>
    </row>
    <row r="92" spans="1:9" ht="16.5">
      <c r="A92" s="38" t="s">
        <v>510</v>
      </c>
      <c r="B92" s="205" t="s">
        <v>395</v>
      </c>
      <c r="C92" s="6" t="s">
        <v>396</v>
      </c>
      <c r="D92" s="6" t="s">
        <v>397</v>
      </c>
      <c r="E92" s="63">
        <f t="shared" si="1"/>
        <v>6</v>
      </c>
      <c r="F92" s="66">
        <v>6</v>
      </c>
      <c r="G92" s="23"/>
      <c r="H92" s="23"/>
      <c r="I92" s="23"/>
    </row>
    <row r="93" spans="1:9" ht="16.5">
      <c r="A93" s="38" t="s">
        <v>510</v>
      </c>
      <c r="B93" s="205" t="s">
        <v>337</v>
      </c>
      <c r="C93" s="35" t="s">
        <v>338</v>
      </c>
      <c r="D93" s="35" t="s">
        <v>339</v>
      </c>
      <c r="E93" s="63">
        <f t="shared" si="1"/>
        <v>6</v>
      </c>
      <c r="F93" s="23">
        <v>6</v>
      </c>
      <c r="G93" s="23"/>
      <c r="H93" s="23"/>
      <c r="I93" s="23"/>
    </row>
    <row r="94" spans="1:9" ht="16.5">
      <c r="A94" s="38" t="s">
        <v>510</v>
      </c>
      <c r="B94" s="205" t="s">
        <v>271</v>
      </c>
      <c r="C94" s="35" t="s">
        <v>258</v>
      </c>
      <c r="D94" s="35" t="s">
        <v>267</v>
      </c>
      <c r="E94" s="63">
        <f t="shared" si="1"/>
        <v>6</v>
      </c>
      <c r="F94" s="23">
        <v>6</v>
      </c>
      <c r="G94" s="23"/>
      <c r="H94" s="23"/>
      <c r="I94" s="23"/>
    </row>
    <row r="95" spans="1:9" ht="16.5">
      <c r="A95" s="38" t="s">
        <v>510</v>
      </c>
      <c r="B95" s="205" t="s">
        <v>273</v>
      </c>
      <c r="C95" s="6" t="s">
        <v>260</v>
      </c>
      <c r="D95" s="6" t="s">
        <v>267</v>
      </c>
      <c r="E95" s="63">
        <f t="shared" si="1"/>
        <v>6</v>
      </c>
      <c r="F95" s="23">
        <v>6</v>
      </c>
      <c r="G95" s="23"/>
      <c r="H95" s="23"/>
      <c r="I95" s="23"/>
    </row>
    <row r="96" spans="1:9" ht="16.5">
      <c r="A96" s="38" t="s">
        <v>510</v>
      </c>
      <c r="B96" s="205" t="s">
        <v>84</v>
      </c>
      <c r="C96" s="35" t="s">
        <v>74</v>
      </c>
      <c r="D96" s="35" t="s">
        <v>71</v>
      </c>
      <c r="E96" s="63">
        <f t="shared" si="1"/>
        <v>6</v>
      </c>
      <c r="F96" s="23">
        <v>6</v>
      </c>
      <c r="G96" s="23"/>
      <c r="H96" s="23"/>
      <c r="I96" s="23"/>
    </row>
    <row r="97" spans="1:9" ht="16.5">
      <c r="A97" s="38" t="s">
        <v>510</v>
      </c>
      <c r="B97" s="205" t="s">
        <v>283</v>
      </c>
      <c r="C97" s="6" t="s">
        <v>280</v>
      </c>
      <c r="D97" s="6" t="s">
        <v>281</v>
      </c>
      <c r="E97" s="63">
        <f t="shared" si="1"/>
        <v>6</v>
      </c>
      <c r="F97" s="66">
        <v>6</v>
      </c>
      <c r="G97" s="23"/>
      <c r="H97" s="23"/>
      <c r="I97" s="23"/>
    </row>
    <row r="98" spans="1:9" ht="16.5">
      <c r="A98" s="38" t="s">
        <v>510</v>
      </c>
      <c r="B98" s="205" t="s">
        <v>250</v>
      </c>
      <c r="C98" s="39" t="s">
        <v>251</v>
      </c>
      <c r="D98" s="39" t="s">
        <v>254</v>
      </c>
      <c r="E98" s="63">
        <f t="shared" si="1"/>
        <v>6</v>
      </c>
      <c r="F98" s="23">
        <v>6</v>
      </c>
      <c r="G98" s="23"/>
      <c r="H98" s="23"/>
      <c r="I98" s="23"/>
    </row>
    <row r="99" spans="1:9" ht="16.5">
      <c r="A99" s="38" t="s">
        <v>510</v>
      </c>
      <c r="B99" s="205" t="s">
        <v>252</v>
      </c>
      <c r="C99" s="6" t="s">
        <v>253</v>
      </c>
      <c r="D99" s="6" t="s">
        <v>254</v>
      </c>
      <c r="E99" s="63">
        <f t="shared" si="1"/>
        <v>6</v>
      </c>
      <c r="F99" s="66">
        <v>6</v>
      </c>
      <c r="G99" s="23"/>
      <c r="H99" s="23"/>
      <c r="I99" s="23"/>
    </row>
    <row r="100" spans="1:9" ht="16.5">
      <c r="A100" s="38" t="s">
        <v>510</v>
      </c>
      <c r="B100" s="207" t="s">
        <v>448</v>
      </c>
      <c r="C100" s="37" t="s">
        <v>444</v>
      </c>
      <c r="D100" s="37" t="s">
        <v>445</v>
      </c>
      <c r="E100" s="63">
        <f t="shared" si="1"/>
        <v>6</v>
      </c>
      <c r="F100" s="23">
        <v>6</v>
      </c>
      <c r="G100" s="23"/>
      <c r="H100" s="23"/>
      <c r="I100" s="23"/>
    </row>
    <row r="101" spans="1:9" ht="16.5">
      <c r="A101" s="38" t="s">
        <v>510</v>
      </c>
      <c r="B101" s="207" t="s">
        <v>449</v>
      </c>
      <c r="C101" s="46" t="s">
        <v>446</v>
      </c>
      <c r="D101" s="46" t="s">
        <v>445</v>
      </c>
      <c r="E101" s="63">
        <f t="shared" si="1"/>
        <v>6</v>
      </c>
      <c r="F101" s="66">
        <v>6</v>
      </c>
      <c r="G101" s="23"/>
      <c r="H101" s="23"/>
      <c r="I101" s="23"/>
    </row>
    <row r="102" spans="1:9" ht="16.5">
      <c r="A102" s="38" t="s">
        <v>510</v>
      </c>
      <c r="B102" s="207" t="s">
        <v>238</v>
      </c>
      <c r="C102" s="37" t="s">
        <v>236</v>
      </c>
      <c r="D102" s="37" t="s">
        <v>240</v>
      </c>
      <c r="E102" s="63">
        <f t="shared" si="1"/>
        <v>6</v>
      </c>
      <c r="F102" s="23">
        <v>6</v>
      </c>
      <c r="G102" s="23"/>
      <c r="H102" s="23"/>
      <c r="I102" s="23"/>
    </row>
    <row r="103" spans="1:9" ht="16.5">
      <c r="A103" s="38" t="s">
        <v>510</v>
      </c>
      <c r="B103" s="207" t="s">
        <v>460</v>
      </c>
      <c r="C103" s="46" t="s">
        <v>453</v>
      </c>
      <c r="D103" s="46" t="s">
        <v>452</v>
      </c>
      <c r="E103" s="63">
        <f t="shared" si="1"/>
        <v>6</v>
      </c>
      <c r="F103" s="66">
        <v>6</v>
      </c>
      <c r="G103" s="23"/>
      <c r="H103" s="23"/>
      <c r="I103" s="23"/>
    </row>
    <row r="104" spans="1:9" ht="16.5">
      <c r="A104" s="38" t="s">
        <v>510</v>
      </c>
      <c r="B104" s="207" t="s">
        <v>109</v>
      </c>
      <c r="C104" s="69" t="s">
        <v>98</v>
      </c>
      <c r="D104" s="37" t="s">
        <v>105</v>
      </c>
      <c r="E104" s="63">
        <f t="shared" si="1"/>
        <v>6</v>
      </c>
      <c r="F104" s="23">
        <v>6</v>
      </c>
      <c r="G104" s="23"/>
      <c r="H104" s="23"/>
      <c r="I104" s="23"/>
    </row>
    <row r="105" spans="1:9" ht="16.5">
      <c r="A105" s="38" t="s">
        <v>510</v>
      </c>
      <c r="B105" s="207" t="s">
        <v>114</v>
      </c>
      <c r="C105" s="46" t="s">
        <v>103</v>
      </c>
      <c r="D105" s="46" t="s">
        <v>105</v>
      </c>
      <c r="E105" s="63">
        <f t="shared" si="1"/>
        <v>6</v>
      </c>
      <c r="F105" s="66">
        <v>6</v>
      </c>
      <c r="G105" s="23"/>
      <c r="H105" s="23"/>
      <c r="I105" s="23"/>
    </row>
    <row r="106" spans="1:9" ht="16.5">
      <c r="A106" s="38" t="s">
        <v>510</v>
      </c>
      <c r="B106" s="207" t="s">
        <v>346</v>
      </c>
      <c r="C106" s="68" t="s">
        <v>343</v>
      </c>
      <c r="D106" s="68" t="s">
        <v>341</v>
      </c>
      <c r="E106" s="63">
        <f t="shared" si="1"/>
        <v>6</v>
      </c>
      <c r="F106" s="70">
        <v>6</v>
      </c>
      <c r="G106" s="23"/>
      <c r="H106" s="23"/>
      <c r="I106" s="23"/>
    </row>
    <row r="107" spans="1:9" ht="16.5">
      <c r="A107" s="38" t="s">
        <v>510</v>
      </c>
      <c r="B107" s="205" t="s">
        <v>332</v>
      </c>
      <c r="C107" s="6" t="s">
        <v>333</v>
      </c>
      <c r="D107" s="42" t="s">
        <v>334</v>
      </c>
      <c r="E107" s="63">
        <f t="shared" si="1"/>
        <v>6</v>
      </c>
      <c r="F107" s="67">
        <v>6</v>
      </c>
      <c r="G107" s="23"/>
      <c r="H107" s="23"/>
      <c r="I107" s="23"/>
    </row>
    <row r="108" spans="1:9" ht="16.5">
      <c r="A108" s="38" t="s">
        <v>510</v>
      </c>
      <c r="B108" s="205" t="s">
        <v>289</v>
      </c>
      <c r="C108" s="35" t="s">
        <v>290</v>
      </c>
      <c r="D108" s="35" t="s">
        <v>293</v>
      </c>
      <c r="E108" s="63">
        <f t="shared" si="1"/>
        <v>6</v>
      </c>
      <c r="F108" s="23">
        <v>6</v>
      </c>
      <c r="G108" s="23"/>
      <c r="H108" s="23"/>
      <c r="I108" s="23"/>
    </row>
    <row r="109" spans="1:9" ht="16.5">
      <c r="A109" s="38" t="s">
        <v>511</v>
      </c>
      <c r="B109" s="205" t="s">
        <v>205</v>
      </c>
      <c r="C109" s="6" t="s">
        <v>206</v>
      </c>
      <c r="D109" s="6" t="s">
        <v>224</v>
      </c>
      <c r="E109" s="63">
        <f t="shared" si="1"/>
        <v>5</v>
      </c>
      <c r="F109" s="67">
        <v>5</v>
      </c>
      <c r="G109" s="23"/>
      <c r="H109" s="23"/>
      <c r="I109" s="23"/>
    </row>
    <row r="110" spans="1:9" ht="16.5">
      <c r="A110" s="38" t="s">
        <v>511</v>
      </c>
      <c r="B110" s="205" t="s">
        <v>365</v>
      </c>
      <c r="C110" s="6" t="s">
        <v>366</v>
      </c>
      <c r="D110" s="6" t="s">
        <v>364</v>
      </c>
      <c r="E110" s="63">
        <f t="shared" si="1"/>
        <v>5</v>
      </c>
      <c r="F110" s="66">
        <v>5</v>
      </c>
      <c r="G110" s="23"/>
      <c r="H110" s="23"/>
      <c r="I110" s="23"/>
    </row>
    <row r="111" spans="1:9" ht="16.5">
      <c r="A111" s="38" t="s">
        <v>511</v>
      </c>
      <c r="B111" s="205" t="s">
        <v>383</v>
      </c>
      <c r="C111" s="35" t="s">
        <v>384</v>
      </c>
      <c r="D111" s="35" t="s">
        <v>364</v>
      </c>
      <c r="E111" s="63">
        <f t="shared" si="1"/>
        <v>5</v>
      </c>
      <c r="F111" s="23">
        <v>5</v>
      </c>
      <c r="G111" s="23"/>
      <c r="H111" s="23"/>
      <c r="I111" s="23"/>
    </row>
    <row r="112" spans="1:9" ht="16.5">
      <c r="A112" s="38" t="s">
        <v>511</v>
      </c>
      <c r="B112" s="205" t="s">
        <v>391</v>
      </c>
      <c r="C112" s="35" t="s">
        <v>392</v>
      </c>
      <c r="D112" s="35" t="s">
        <v>364</v>
      </c>
      <c r="E112" s="63">
        <f t="shared" si="1"/>
        <v>5</v>
      </c>
      <c r="F112" s="23">
        <v>5</v>
      </c>
      <c r="G112" s="23"/>
      <c r="H112" s="23"/>
      <c r="I112" s="23"/>
    </row>
    <row r="113" spans="1:9" ht="16.5">
      <c r="A113" s="38" t="s">
        <v>511</v>
      </c>
      <c r="B113" s="205" t="s">
        <v>275</v>
      </c>
      <c r="C113" s="35" t="s">
        <v>262</v>
      </c>
      <c r="D113" s="35" t="s">
        <v>267</v>
      </c>
      <c r="E113" s="63">
        <f t="shared" si="1"/>
        <v>5</v>
      </c>
      <c r="F113" s="23">
        <v>5</v>
      </c>
      <c r="G113" s="23"/>
      <c r="H113" s="23"/>
      <c r="I113" s="23"/>
    </row>
    <row r="114" spans="1:9" ht="16.5">
      <c r="A114" s="38" t="s">
        <v>511</v>
      </c>
      <c r="B114" s="205" t="s">
        <v>276</v>
      </c>
      <c r="C114" s="26" t="s">
        <v>263</v>
      </c>
      <c r="D114" s="26" t="s">
        <v>267</v>
      </c>
      <c r="E114" s="63">
        <f t="shared" si="1"/>
        <v>5</v>
      </c>
      <c r="F114" s="23">
        <v>5</v>
      </c>
      <c r="G114" s="23"/>
      <c r="H114" s="23"/>
      <c r="I114" s="23"/>
    </row>
    <row r="115" spans="1:9" ht="16.5">
      <c r="A115" s="38" t="s">
        <v>511</v>
      </c>
      <c r="B115" s="205" t="s">
        <v>279</v>
      </c>
      <c r="C115" s="6" t="s">
        <v>266</v>
      </c>
      <c r="D115" s="6" t="s">
        <v>267</v>
      </c>
      <c r="E115" s="63">
        <f t="shared" si="1"/>
        <v>5</v>
      </c>
      <c r="F115" s="66">
        <v>5</v>
      </c>
      <c r="G115" s="23"/>
      <c r="H115" s="23"/>
      <c r="I115" s="23"/>
    </row>
    <row r="116" spans="1:9" ht="16.5">
      <c r="A116" s="38" t="s">
        <v>511</v>
      </c>
      <c r="B116" s="205" t="s">
        <v>82</v>
      </c>
      <c r="C116" s="35" t="s">
        <v>72</v>
      </c>
      <c r="D116" s="35" t="s">
        <v>71</v>
      </c>
      <c r="E116" s="63">
        <f t="shared" si="1"/>
        <v>5</v>
      </c>
      <c r="F116" s="23">
        <v>5</v>
      </c>
      <c r="G116" s="23"/>
      <c r="H116" s="23"/>
      <c r="I116" s="23"/>
    </row>
    <row r="117" spans="1:9" ht="16.5">
      <c r="A117" s="38" t="s">
        <v>511</v>
      </c>
      <c r="B117" s="205" t="s">
        <v>90</v>
      </c>
      <c r="C117" s="35" t="s">
        <v>81</v>
      </c>
      <c r="D117" s="35" t="s">
        <v>71</v>
      </c>
      <c r="E117" s="63">
        <f t="shared" si="1"/>
        <v>5</v>
      </c>
      <c r="F117" s="23">
        <v>5</v>
      </c>
      <c r="G117" s="23"/>
      <c r="H117" s="23"/>
      <c r="I117" s="23"/>
    </row>
    <row r="118" spans="1:9" ht="16.5">
      <c r="A118" s="38" t="s">
        <v>511</v>
      </c>
      <c r="B118" s="205" t="s">
        <v>92</v>
      </c>
      <c r="C118" s="6" t="s">
        <v>91</v>
      </c>
      <c r="D118" s="6" t="s">
        <v>71</v>
      </c>
      <c r="E118" s="63">
        <f t="shared" si="1"/>
        <v>5</v>
      </c>
      <c r="F118" s="67">
        <v>5</v>
      </c>
      <c r="G118" s="23"/>
      <c r="H118" s="23"/>
      <c r="I118" s="23"/>
    </row>
    <row r="119" spans="1:9" ht="16.5">
      <c r="A119" s="38" t="s">
        <v>511</v>
      </c>
      <c r="B119" s="205" t="s">
        <v>459</v>
      </c>
      <c r="C119" s="6" t="s">
        <v>451</v>
      </c>
      <c r="D119" s="6" t="s">
        <v>452</v>
      </c>
      <c r="E119" s="63">
        <f t="shared" si="1"/>
        <v>5</v>
      </c>
      <c r="F119" s="66">
        <v>5</v>
      </c>
      <c r="G119" s="23"/>
      <c r="H119" s="23"/>
      <c r="I119" s="23"/>
    </row>
    <row r="120" spans="1:9" ht="16.5">
      <c r="A120" s="38" t="s">
        <v>511</v>
      </c>
      <c r="B120" s="205" t="s">
        <v>461</v>
      </c>
      <c r="C120" s="6" t="s">
        <v>454</v>
      </c>
      <c r="D120" s="6" t="s">
        <v>452</v>
      </c>
      <c r="E120" s="63">
        <f t="shared" si="1"/>
        <v>5</v>
      </c>
      <c r="F120" s="23">
        <v>5</v>
      </c>
      <c r="G120" s="23"/>
      <c r="H120" s="23"/>
      <c r="I120" s="23"/>
    </row>
    <row r="121" spans="1:9" ht="16.5">
      <c r="A121" s="38" t="s">
        <v>511</v>
      </c>
      <c r="B121" s="205" t="s">
        <v>464</v>
      </c>
      <c r="C121" s="35" t="s">
        <v>457</v>
      </c>
      <c r="D121" s="35" t="s">
        <v>452</v>
      </c>
      <c r="E121" s="63">
        <f t="shared" si="1"/>
        <v>5</v>
      </c>
      <c r="F121" s="23">
        <v>5</v>
      </c>
      <c r="G121" s="23"/>
      <c r="H121" s="23"/>
      <c r="I121" s="23"/>
    </row>
    <row r="122" spans="1:9" ht="16.5">
      <c r="A122" s="38" t="s">
        <v>511</v>
      </c>
      <c r="B122" s="205" t="s">
        <v>437</v>
      </c>
      <c r="C122" s="35" t="s">
        <v>428</v>
      </c>
      <c r="D122" s="35" t="s">
        <v>424</v>
      </c>
      <c r="E122" s="63">
        <f t="shared" si="1"/>
        <v>5</v>
      </c>
      <c r="F122" s="23">
        <v>5</v>
      </c>
      <c r="G122" s="23"/>
      <c r="H122" s="23"/>
      <c r="I122" s="23"/>
    </row>
    <row r="123" spans="1:9" ht="16.5">
      <c r="A123" s="38" t="s">
        <v>511</v>
      </c>
      <c r="B123" s="205" t="s">
        <v>439</v>
      </c>
      <c r="C123" s="35" t="s">
        <v>430</v>
      </c>
      <c r="D123" s="35" t="s">
        <v>431</v>
      </c>
      <c r="E123" s="63">
        <f t="shared" si="1"/>
        <v>5</v>
      </c>
      <c r="F123" s="23">
        <v>5</v>
      </c>
      <c r="G123" s="23"/>
      <c r="H123" s="23"/>
      <c r="I123" s="23"/>
    </row>
    <row r="124" spans="1:9" ht="16.5">
      <c r="A124" s="38" t="s">
        <v>511</v>
      </c>
      <c r="B124" s="205" t="s">
        <v>287</v>
      </c>
      <c r="C124" s="35" t="s">
        <v>288</v>
      </c>
      <c r="D124" s="35" t="s">
        <v>293</v>
      </c>
      <c r="E124" s="63">
        <f t="shared" si="1"/>
        <v>5</v>
      </c>
      <c r="F124" s="23">
        <v>5</v>
      </c>
      <c r="G124" s="23"/>
      <c r="H124" s="23"/>
      <c r="I124" s="23"/>
    </row>
    <row r="125" spans="1:9" ht="16.5">
      <c r="A125" s="38" t="s">
        <v>512</v>
      </c>
      <c r="B125" s="205" t="s">
        <v>203</v>
      </c>
      <c r="C125" s="35" t="s">
        <v>204</v>
      </c>
      <c r="D125" s="35" t="s">
        <v>224</v>
      </c>
      <c r="E125" s="63">
        <f t="shared" si="1"/>
        <v>4</v>
      </c>
      <c r="F125" s="23">
        <v>4</v>
      </c>
      <c r="G125" s="23"/>
      <c r="H125" s="23"/>
      <c r="I125" s="23"/>
    </row>
    <row r="126" spans="1:9" ht="16.5">
      <c r="A126" s="38" t="s">
        <v>512</v>
      </c>
      <c r="B126" s="205" t="s">
        <v>207</v>
      </c>
      <c r="C126" s="35" t="s">
        <v>208</v>
      </c>
      <c r="D126" s="35" t="s">
        <v>224</v>
      </c>
      <c r="E126" s="63">
        <f t="shared" si="1"/>
        <v>4</v>
      </c>
      <c r="F126" s="23">
        <v>4</v>
      </c>
      <c r="G126" s="23"/>
      <c r="H126" s="23"/>
      <c r="I126" s="23"/>
    </row>
    <row r="127" spans="1:9" ht="16.5">
      <c r="A127" s="38" t="s">
        <v>512</v>
      </c>
      <c r="B127" s="205" t="s">
        <v>215</v>
      </c>
      <c r="C127" s="6" t="s">
        <v>216</v>
      </c>
      <c r="D127" s="6" t="s">
        <v>224</v>
      </c>
      <c r="E127" s="63">
        <f t="shared" si="1"/>
        <v>4</v>
      </c>
      <c r="F127" s="67">
        <v>4</v>
      </c>
      <c r="G127" s="23"/>
      <c r="H127" s="23"/>
      <c r="I127" s="23"/>
    </row>
    <row r="128" spans="1:9" ht="16.5">
      <c r="A128" s="38" t="s">
        <v>512</v>
      </c>
      <c r="B128" s="205" t="s">
        <v>358</v>
      </c>
      <c r="C128" s="6" t="s">
        <v>223</v>
      </c>
      <c r="D128" s="6" t="s">
        <v>224</v>
      </c>
      <c r="E128" s="63">
        <f t="shared" si="1"/>
        <v>4</v>
      </c>
      <c r="F128" s="23">
        <v>4</v>
      </c>
      <c r="G128" s="23"/>
      <c r="H128" s="23"/>
      <c r="I128" s="23"/>
    </row>
    <row r="129" spans="1:9" ht="16.5">
      <c r="A129" s="38" t="s">
        <v>512</v>
      </c>
      <c r="B129" s="205" t="s">
        <v>194</v>
      </c>
      <c r="C129" s="6" t="s">
        <v>184</v>
      </c>
      <c r="D129" s="6" t="s">
        <v>185</v>
      </c>
      <c r="E129" s="63">
        <f t="shared" si="1"/>
        <v>4</v>
      </c>
      <c r="F129" s="67">
        <v>4</v>
      </c>
      <c r="G129" s="23"/>
      <c r="H129" s="23"/>
      <c r="I129" s="23"/>
    </row>
    <row r="130" spans="1:9" ht="16.5">
      <c r="A130" s="38" t="s">
        <v>512</v>
      </c>
      <c r="B130" s="205" t="s">
        <v>197</v>
      </c>
      <c r="C130" s="35" t="s">
        <v>188</v>
      </c>
      <c r="D130" s="35" t="s">
        <v>185</v>
      </c>
      <c r="E130" s="63">
        <f t="shared" si="1"/>
        <v>4</v>
      </c>
      <c r="F130" s="23">
        <v>4</v>
      </c>
      <c r="G130" s="23"/>
      <c r="H130" s="23"/>
      <c r="I130" s="23"/>
    </row>
    <row r="131" spans="1:9" ht="16.5">
      <c r="A131" s="38" t="s">
        <v>512</v>
      </c>
      <c r="B131" s="205" t="s">
        <v>487</v>
      </c>
      <c r="C131" s="35" t="s">
        <v>478</v>
      </c>
      <c r="D131" s="35" t="s">
        <v>477</v>
      </c>
      <c r="E131" s="63">
        <f t="shared" si="1"/>
        <v>4</v>
      </c>
      <c r="F131" s="23">
        <v>4</v>
      </c>
      <c r="G131" s="23"/>
      <c r="H131" s="23"/>
      <c r="I131" s="23"/>
    </row>
    <row r="132" spans="1:9" ht="16.5">
      <c r="A132" s="38" t="s">
        <v>512</v>
      </c>
      <c r="B132" s="205" t="s">
        <v>493</v>
      </c>
      <c r="C132" s="35" t="s">
        <v>484</v>
      </c>
      <c r="D132" s="35" t="s">
        <v>477</v>
      </c>
      <c r="E132" s="63">
        <f aca="true" t="shared" si="2" ref="E132:E171">SUM(F132:I132)</f>
        <v>4</v>
      </c>
      <c r="F132" s="23">
        <v>4</v>
      </c>
      <c r="G132" s="23"/>
      <c r="H132" s="23"/>
      <c r="I132" s="23"/>
    </row>
    <row r="133" spans="1:9" ht="16.5">
      <c r="A133" s="38" t="s">
        <v>512</v>
      </c>
      <c r="B133" s="205" t="s">
        <v>404</v>
      </c>
      <c r="C133" s="6" t="s">
        <v>405</v>
      </c>
      <c r="D133" s="6" t="s">
        <v>403</v>
      </c>
      <c r="E133" s="63">
        <f t="shared" si="2"/>
        <v>4</v>
      </c>
      <c r="F133" s="67">
        <v>4</v>
      </c>
      <c r="G133" s="23"/>
      <c r="H133" s="23"/>
      <c r="I133" s="23"/>
    </row>
    <row r="134" spans="1:9" ht="16.5">
      <c r="A134" s="38" t="s">
        <v>512</v>
      </c>
      <c r="B134" s="205" t="s">
        <v>89</v>
      </c>
      <c r="C134" s="6" t="s">
        <v>80</v>
      </c>
      <c r="D134" s="6" t="s">
        <v>71</v>
      </c>
      <c r="E134" s="63">
        <f t="shared" si="2"/>
        <v>4</v>
      </c>
      <c r="F134" s="67">
        <v>4</v>
      </c>
      <c r="G134" s="23"/>
      <c r="H134" s="23"/>
      <c r="I134" s="23"/>
    </row>
    <row r="135" spans="1:9" ht="16.5">
      <c r="A135" s="38" t="s">
        <v>512</v>
      </c>
      <c r="B135" s="205" t="s">
        <v>450</v>
      </c>
      <c r="C135" s="6" t="s">
        <v>447</v>
      </c>
      <c r="D135" s="6" t="s">
        <v>445</v>
      </c>
      <c r="E135" s="63">
        <f t="shared" si="2"/>
        <v>4</v>
      </c>
      <c r="F135" s="67">
        <v>4</v>
      </c>
      <c r="G135" s="23"/>
      <c r="H135" s="23"/>
      <c r="I135" s="23"/>
    </row>
    <row r="136" spans="1:9" ht="16.5">
      <c r="A136" s="38" t="s">
        <v>512</v>
      </c>
      <c r="B136" s="205" t="s">
        <v>111</v>
      </c>
      <c r="C136" s="6" t="s">
        <v>100</v>
      </c>
      <c r="D136" s="6" t="s">
        <v>105</v>
      </c>
      <c r="E136" s="63">
        <f t="shared" si="2"/>
        <v>4</v>
      </c>
      <c r="F136" s="66">
        <v>4</v>
      </c>
      <c r="G136" s="23"/>
      <c r="H136" s="23"/>
      <c r="I136" s="23"/>
    </row>
    <row r="137" spans="1:9" ht="16.5">
      <c r="A137" s="38" t="s">
        <v>512</v>
      </c>
      <c r="B137" s="205" t="s">
        <v>434</v>
      </c>
      <c r="C137" s="35" t="s">
        <v>425</v>
      </c>
      <c r="D137" s="35" t="s">
        <v>424</v>
      </c>
      <c r="E137" s="63">
        <f t="shared" si="2"/>
        <v>4</v>
      </c>
      <c r="F137" s="23">
        <v>4</v>
      </c>
      <c r="G137" s="23"/>
      <c r="H137" s="23"/>
      <c r="I137" s="23"/>
    </row>
    <row r="138" spans="1:9" ht="16.5">
      <c r="A138" s="38" t="s">
        <v>512</v>
      </c>
      <c r="B138" s="205" t="s">
        <v>438</v>
      </c>
      <c r="C138" s="6" t="s">
        <v>429</v>
      </c>
      <c r="D138" s="6" t="s">
        <v>424</v>
      </c>
      <c r="E138" s="63">
        <f t="shared" si="2"/>
        <v>4</v>
      </c>
      <c r="F138" s="67">
        <v>4</v>
      </c>
      <c r="G138" s="23"/>
      <c r="H138" s="23"/>
      <c r="I138" s="23"/>
    </row>
    <row r="139" spans="1:9" ht="16.5">
      <c r="A139" s="38" t="s">
        <v>512</v>
      </c>
      <c r="B139" s="205" t="s">
        <v>298</v>
      </c>
      <c r="C139" s="26" t="s">
        <v>294</v>
      </c>
      <c r="D139" s="26" t="s">
        <v>297</v>
      </c>
      <c r="E139" s="63">
        <f t="shared" si="2"/>
        <v>4</v>
      </c>
      <c r="F139" s="23">
        <v>4</v>
      </c>
      <c r="G139" s="23"/>
      <c r="H139" s="23"/>
      <c r="I139" s="23"/>
    </row>
    <row r="140" spans="1:9" ht="16.5">
      <c r="A140" s="38" t="s">
        <v>512</v>
      </c>
      <c r="B140" s="205" t="s">
        <v>299</v>
      </c>
      <c r="C140" s="6" t="s">
        <v>295</v>
      </c>
      <c r="D140" s="6" t="s">
        <v>297</v>
      </c>
      <c r="E140" s="63">
        <f t="shared" si="2"/>
        <v>4</v>
      </c>
      <c r="F140" s="67">
        <v>4</v>
      </c>
      <c r="G140" s="23"/>
      <c r="H140" s="23"/>
      <c r="I140" s="23"/>
    </row>
    <row r="141" spans="1:9" ht="16.5">
      <c r="A141" s="38" t="s">
        <v>513</v>
      </c>
      <c r="B141" s="205" t="s">
        <v>398</v>
      </c>
      <c r="C141" s="35" t="s">
        <v>400</v>
      </c>
      <c r="D141" s="35" t="s">
        <v>399</v>
      </c>
      <c r="E141" s="63">
        <f t="shared" si="2"/>
        <v>3</v>
      </c>
      <c r="F141" s="23">
        <v>3</v>
      </c>
      <c r="G141" s="23"/>
      <c r="H141" s="23"/>
      <c r="I141" s="23"/>
    </row>
    <row r="142" spans="1:9" ht="16.5">
      <c r="A142" s="38" t="s">
        <v>513</v>
      </c>
      <c r="B142" s="205" t="s">
        <v>217</v>
      </c>
      <c r="C142" s="6" t="s">
        <v>218</v>
      </c>
      <c r="D142" s="6" t="s">
        <v>224</v>
      </c>
      <c r="E142" s="63">
        <f t="shared" si="2"/>
        <v>3</v>
      </c>
      <c r="F142" s="23">
        <v>3</v>
      </c>
      <c r="G142" s="23"/>
      <c r="H142" s="23"/>
      <c r="I142" s="23"/>
    </row>
    <row r="143" spans="1:9" ht="16.5">
      <c r="A143" s="38" t="s">
        <v>513</v>
      </c>
      <c r="B143" s="205" t="s">
        <v>219</v>
      </c>
      <c r="C143" s="6" t="s">
        <v>220</v>
      </c>
      <c r="D143" s="6" t="s">
        <v>224</v>
      </c>
      <c r="E143" s="63">
        <f t="shared" si="2"/>
        <v>3</v>
      </c>
      <c r="F143" s="66">
        <v>3</v>
      </c>
      <c r="G143" s="23"/>
      <c r="H143" s="23"/>
      <c r="I143" s="23"/>
    </row>
    <row r="144" spans="1:9" ht="16.5">
      <c r="A144" s="38" t="s">
        <v>513</v>
      </c>
      <c r="B144" s="205" t="s">
        <v>198</v>
      </c>
      <c r="C144" s="40" t="s">
        <v>189</v>
      </c>
      <c r="D144" s="35" t="s">
        <v>185</v>
      </c>
      <c r="E144" s="63">
        <f t="shared" si="2"/>
        <v>3</v>
      </c>
      <c r="F144" s="23">
        <v>3</v>
      </c>
      <c r="G144" s="23"/>
      <c r="H144" s="23"/>
      <c r="I144" s="23"/>
    </row>
    <row r="145" spans="1:9" ht="16.5">
      <c r="A145" s="38" t="s">
        <v>513</v>
      </c>
      <c r="B145" s="205" t="s">
        <v>35</v>
      </c>
      <c r="C145" s="6" t="s">
        <v>33</v>
      </c>
      <c r="D145" s="6" t="s">
        <v>32</v>
      </c>
      <c r="E145" s="63">
        <f t="shared" si="2"/>
        <v>3</v>
      </c>
      <c r="F145" s="23">
        <v>3</v>
      </c>
      <c r="G145" s="23"/>
      <c r="H145" s="23"/>
      <c r="I145" s="23"/>
    </row>
    <row r="146" spans="1:9" ht="16.5">
      <c r="A146" s="38" t="s">
        <v>513</v>
      </c>
      <c r="B146" s="205" t="s">
        <v>494</v>
      </c>
      <c r="C146" s="6" t="s">
        <v>485</v>
      </c>
      <c r="D146" s="6" t="s">
        <v>477</v>
      </c>
      <c r="E146" s="63">
        <f t="shared" si="2"/>
        <v>3</v>
      </c>
      <c r="F146" s="23">
        <v>3</v>
      </c>
      <c r="G146" s="23"/>
      <c r="H146" s="23"/>
      <c r="I146" s="23"/>
    </row>
    <row r="147" spans="1:9" ht="16.5">
      <c r="A147" s="38" t="s">
        <v>513</v>
      </c>
      <c r="B147" s="205" t="s">
        <v>385</v>
      </c>
      <c r="C147" s="6" t="s">
        <v>386</v>
      </c>
      <c r="D147" s="6" t="s">
        <v>364</v>
      </c>
      <c r="E147" s="63">
        <f t="shared" si="2"/>
        <v>3</v>
      </c>
      <c r="F147" s="66">
        <v>3</v>
      </c>
      <c r="G147" s="23"/>
      <c r="H147" s="23"/>
      <c r="I147" s="23"/>
    </row>
    <row r="148" spans="1:9" ht="16.5">
      <c r="A148" s="38" t="s">
        <v>513</v>
      </c>
      <c r="B148" s="205" t="s">
        <v>387</v>
      </c>
      <c r="C148" s="6" t="s">
        <v>388</v>
      </c>
      <c r="D148" s="6" t="s">
        <v>364</v>
      </c>
      <c r="E148" s="63">
        <f t="shared" si="2"/>
        <v>3</v>
      </c>
      <c r="F148" s="23">
        <v>3</v>
      </c>
      <c r="G148" s="23"/>
      <c r="H148" s="23"/>
      <c r="I148" s="23"/>
    </row>
    <row r="149" spans="1:9" ht="16.5">
      <c r="A149" s="38" t="s">
        <v>513</v>
      </c>
      <c r="B149" s="205" t="s">
        <v>274</v>
      </c>
      <c r="C149" s="6" t="s">
        <v>261</v>
      </c>
      <c r="D149" s="6" t="s">
        <v>267</v>
      </c>
      <c r="E149" s="63">
        <f t="shared" si="2"/>
        <v>3</v>
      </c>
      <c r="F149" s="67">
        <v>3</v>
      </c>
      <c r="G149" s="23"/>
      <c r="H149" s="23"/>
      <c r="I149" s="23"/>
    </row>
    <row r="150" spans="1:9" ht="16.5">
      <c r="A150" s="38" t="s">
        <v>513</v>
      </c>
      <c r="B150" s="205" t="s">
        <v>277</v>
      </c>
      <c r="C150" s="39" t="s">
        <v>264</v>
      </c>
      <c r="D150" s="39" t="s">
        <v>267</v>
      </c>
      <c r="E150" s="63">
        <f t="shared" si="2"/>
        <v>3</v>
      </c>
      <c r="F150" s="23">
        <v>3</v>
      </c>
      <c r="G150" s="23"/>
      <c r="H150" s="23"/>
      <c r="I150" s="23"/>
    </row>
    <row r="151" spans="1:9" ht="16.5">
      <c r="A151" s="38" t="s">
        <v>513</v>
      </c>
      <c r="B151" s="205" t="s">
        <v>69</v>
      </c>
      <c r="C151" s="35" t="s">
        <v>67</v>
      </c>
      <c r="D151" s="35" t="s">
        <v>71</v>
      </c>
      <c r="E151" s="63">
        <f t="shared" si="2"/>
        <v>3</v>
      </c>
      <c r="F151" s="23">
        <v>3</v>
      </c>
      <c r="G151" s="23"/>
      <c r="H151" s="23"/>
      <c r="I151" s="23"/>
    </row>
    <row r="152" spans="1:9" ht="16.5">
      <c r="A152" s="38" t="s">
        <v>513</v>
      </c>
      <c r="B152" s="205" t="s">
        <v>86</v>
      </c>
      <c r="C152" s="35" t="s">
        <v>76</v>
      </c>
      <c r="D152" s="35" t="s">
        <v>71</v>
      </c>
      <c r="E152" s="63">
        <f t="shared" si="2"/>
        <v>3</v>
      </c>
      <c r="F152" s="23">
        <v>3</v>
      </c>
      <c r="G152" s="23"/>
      <c r="H152" s="23"/>
      <c r="I152" s="23"/>
    </row>
    <row r="153" spans="1:9" ht="16.5">
      <c r="A153" s="38" t="s">
        <v>513</v>
      </c>
      <c r="B153" s="205" t="s">
        <v>244</v>
      </c>
      <c r="C153" s="6" t="s">
        <v>245</v>
      </c>
      <c r="D153" s="6" t="s">
        <v>254</v>
      </c>
      <c r="E153" s="63">
        <f t="shared" si="2"/>
        <v>3</v>
      </c>
      <c r="F153" s="66">
        <v>3</v>
      </c>
      <c r="G153" s="23"/>
      <c r="H153" s="23"/>
      <c r="I153" s="23"/>
    </row>
    <row r="154" spans="1:9" ht="16.5">
      <c r="A154" s="38" t="s">
        <v>513</v>
      </c>
      <c r="B154" s="205" t="s">
        <v>110</v>
      </c>
      <c r="C154" s="43" t="s">
        <v>99</v>
      </c>
      <c r="D154" s="35" t="s">
        <v>105</v>
      </c>
      <c r="E154" s="63">
        <f t="shared" si="2"/>
        <v>3</v>
      </c>
      <c r="F154" s="23">
        <v>3</v>
      </c>
      <c r="G154" s="23"/>
      <c r="H154" s="23"/>
      <c r="I154" s="23"/>
    </row>
    <row r="155" spans="1:9" ht="16.5">
      <c r="A155" s="38" t="s">
        <v>513</v>
      </c>
      <c r="B155" s="205" t="s">
        <v>113</v>
      </c>
      <c r="C155" s="6" t="s">
        <v>102</v>
      </c>
      <c r="D155" s="6" t="s">
        <v>105</v>
      </c>
      <c r="E155" s="63">
        <f t="shared" si="2"/>
        <v>3</v>
      </c>
      <c r="F155" s="67">
        <v>3</v>
      </c>
      <c r="G155" s="23"/>
      <c r="H155" s="23"/>
      <c r="I155" s="23"/>
    </row>
    <row r="156" spans="1:9" ht="16.5">
      <c r="A156" s="38" t="s">
        <v>513</v>
      </c>
      <c r="B156" s="205" t="s">
        <v>115</v>
      </c>
      <c r="C156" s="35" t="s">
        <v>104</v>
      </c>
      <c r="D156" s="35" t="s">
        <v>105</v>
      </c>
      <c r="E156" s="63">
        <f t="shared" si="2"/>
        <v>3</v>
      </c>
      <c r="F156" s="23">
        <v>3</v>
      </c>
      <c r="G156" s="23"/>
      <c r="H156" s="23"/>
      <c r="I156" s="23"/>
    </row>
    <row r="157" spans="1:9" ht="16.5">
      <c r="A157" s="38" t="s">
        <v>513</v>
      </c>
      <c r="B157" s="205" t="s">
        <v>345</v>
      </c>
      <c r="C157" s="6" t="s">
        <v>342</v>
      </c>
      <c r="D157" s="6" t="s">
        <v>341</v>
      </c>
      <c r="E157" s="63">
        <f t="shared" si="2"/>
        <v>3</v>
      </c>
      <c r="F157" s="66">
        <v>3</v>
      </c>
      <c r="G157" s="23"/>
      <c r="H157" s="23"/>
      <c r="I157" s="23"/>
    </row>
    <row r="158" spans="1:9" ht="16.5">
      <c r="A158" s="38" t="s">
        <v>513</v>
      </c>
      <c r="B158" s="205" t="s">
        <v>433</v>
      </c>
      <c r="C158" s="6" t="s">
        <v>423</v>
      </c>
      <c r="D158" s="6" t="s">
        <v>424</v>
      </c>
      <c r="E158" s="63">
        <f t="shared" si="2"/>
        <v>3</v>
      </c>
      <c r="F158" s="66">
        <v>3</v>
      </c>
      <c r="G158" s="23"/>
      <c r="H158" s="23"/>
      <c r="I158" s="23"/>
    </row>
    <row r="159" spans="1:9" ht="16.5">
      <c r="A159" s="38" t="s">
        <v>513</v>
      </c>
      <c r="B159" s="205" t="s">
        <v>300</v>
      </c>
      <c r="C159" s="6" t="s">
        <v>296</v>
      </c>
      <c r="D159" s="6" t="s">
        <v>297</v>
      </c>
      <c r="E159" s="63">
        <f t="shared" si="2"/>
        <v>3</v>
      </c>
      <c r="F159" s="66">
        <v>3</v>
      </c>
      <c r="G159" s="23"/>
      <c r="H159" s="23"/>
      <c r="I159" s="23"/>
    </row>
    <row r="160" spans="1:9" ht="16.5">
      <c r="A160" s="38" t="s">
        <v>514</v>
      </c>
      <c r="B160" s="205" t="s">
        <v>357</v>
      </c>
      <c r="C160" s="35" t="s">
        <v>222</v>
      </c>
      <c r="D160" s="35" t="s">
        <v>224</v>
      </c>
      <c r="E160" s="63">
        <f t="shared" si="2"/>
        <v>2</v>
      </c>
      <c r="F160" s="23">
        <v>2</v>
      </c>
      <c r="G160" s="23"/>
      <c r="H160" s="23"/>
      <c r="I160" s="23"/>
    </row>
    <row r="161" spans="1:9" ht="16.5">
      <c r="A161" s="38" t="s">
        <v>514</v>
      </c>
      <c r="B161" s="205" t="s">
        <v>311</v>
      </c>
      <c r="C161" s="35" t="s">
        <v>312</v>
      </c>
      <c r="D161" s="35" t="s">
        <v>327</v>
      </c>
      <c r="E161" s="63">
        <f t="shared" si="2"/>
        <v>2</v>
      </c>
      <c r="F161" s="23">
        <v>2</v>
      </c>
      <c r="G161" s="23"/>
      <c r="H161" s="23"/>
      <c r="I161" s="23"/>
    </row>
    <row r="162" spans="1:9" ht="16.5">
      <c r="A162" s="38" t="s">
        <v>514</v>
      </c>
      <c r="B162" s="205" t="s">
        <v>319</v>
      </c>
      <c r="C162" s="6" t="s">
        <v>320</v>
      </c>
      <c r="D162" s="6" t="s">
        <v>327</v>
      </c>
      <c r="E162" s="63">
        <f t="shared" si="2"/>
        <v>2</v>
      </c>
      <c r="F162" s="66">
        <v>2</v>
      </c>
      <c r="G162" s="23"/>
      <c r="H162" s="23"/>
      <c r="I162" s="23"/>
    </row>
    <row r="163" spans="1:9" ht="16.5">
      <c r="A163" s="38" t="s">
        <v>514</v>
      </c>
      <c r="B163" s="205" t="s">
        <v>486</v>
      </c>
      <c r="C163" s="39" t="s">
        <v>476</v>
      </c>
      <c r="D163" s="39" t="s">
        <v>477</v>
      </c>
      <c r="E163" s="63">
        <f t="shared" si="2"/>
        <v>2</v>
      </c>
      <c r="F163" s="23">
        <v>2</v>
      </c>
      <c r="G163" s="23"/>
      <c r="H163" s="23"/>
      <c r="I163" s="23"/>
    </row>
    <row r="164" spans="1:9" ht="16.5">
      <c r="A164" s="38" t="s">
        <v>514</v>
      </c>
      <c r="B164" s="205" t="s">
        <v>393</v>
      </c>
      <c r="C164" s="6" t="s">
        <v>394</v>
      </c>
      <c r="D164" s="6" t="s">
        <v>364</v>
      </c>
      <c r="E164" s="63">
        <f t="shared" si="2"/>
        <v>2</v>
      </c>
      <c r="F164" s="66">
        <v>2</v>
      </c>
      <c r="G164" s="23"/>
      <c r="H164" s="23"/>
      <c r="I164" s="23"/>
    </row>
    <row r="165" spans="1:9" ht="16.5">
      <c r="A165" s="38" t="s">
        <v>514</v>
      </c>
      <c r="B165" s="205" t="s">
        <v>85</v>
      </c>
      <c r="C165" s="35" t="s">
        <v>75</v>
      </c>
      <c r="D165" s="35" t="s">
        <v>71</v>
      </c>
      <c r="E165" s="63">
        <f t="shared" si="2"/>
        <v>2</v>
      </c>
      <c r="F165" s="23">
        <v>2</v>
      </c>
      <c r="G165" s="23"/>
      <c r="H165" s="23"/>
      <c r="I165" s="23"/>
    </row>
    <row r="166" spans="1:9" ht="16.5">
      <c r="A166" s="38" t="s">
        <v>514</v>
      </c>
      <c r="B166" s="205" t="s">
        <v>239</v>
      </c>
      <c r="C166" s="6" t="s">
        <v>237</v>
      </c>
      <c r="D166" s="6" t="s">
        <v>241</v>
      </c>
      <c r="E166" s="63">
        <f t="shared" si="2"/>
        <v>2</v>
      </c>
      <c r="F166" s="66">
        <v>2</v>
      </c>
      <c r="G166" s="23"/>
      <c r="H166" s="23"/>
      <c r="I166" s="23"/>
    </row>
    <row r="167" spans="1:9" ht="16.5">
      <c r="A167" s="38" t="s">
        <v>514</v>
      </c>
      <c r="B167" s="205" t="s">
        <v>440</v>
      </c>
      <c r="C167" s="6" t="s">
        <v>432</v>
      </c>
      <c r="D167" s="6" t="s">
        <v>424</v>
      </c>
      <c r="E167" s="63">
        <f t="shared" si="2"/>
        <v>2</v>
      </c>
      <c r="F167" s="66">
        <v>2</v>
      </c>
      <c r="G167" s="23"/>
      <c r="H167" s="23"/>
      <c r="I167" s="23"/>
    </row>
    <row r="168" spans="1:9" ht="16.5">
      <c r="A168" s="38" t="s">
        <v>515</v>
      </c>
      <c r="B168" s="205" t="s">
        <v>472</v>
      </c>
      <c r="C168" s="6" t="s">
        <v>469</v>
      </c>
      <c r="D168" s="6" t="s">
        <v>468</v>
      </c>
      <c r="E168" s="63">
        <f t="shared" si="2"/>
        <v>1</v>
      </c>
      <c r="F168" s="66">
        <v>1</v>
      </c>
      <c r="G168" s="23"/>
      <c r="H168" s="23"/>
      <c r="I168" s="23"/>
    </row>
    <row r="169" spans="1:9" ht="16.5">
      <c r="A169" s="38" t="s">
        <v>515</v>
      </c>
      <c r="B169" s="205" t="s">
        <v>231</v>
      </c>
      <c r="C169" s="6" t="s">
        <v>232</v>
      </c>
      <c r="D169" s="6" t="s">
        <v>235</v>
      </c>
      <c r="E169" s="63">
        <f t="shared" si="2"/>
        <v>1</v>
      </c>
      <c r="F169" s="67">
        <v>1</v>
      </c>
      <c r="G169" s="23"/>
      <c r="H169" s="23"/>
      <c r="I169" s="23"/>
    </row>
    <row r="170" spans="1:9" ht="16.5">
      <c r="A170" s="38" t="s">
        <v>515</v>
      </c>
      <c r="B170" s="205" t="s">
        <v>389</v>
      </c>
      <c r="C170" s="6" t="s">
        <v>390</v>
      </c>
      <c r="D170" s="6" t="s">
        <v>364</v>
      </c>
      <c r="E170" s="63">
        <f t="shared" si="2"/>
        <v>1</v>
      </c>
      <c r="F170" s="23">
        <v>1</v>
      </c>
      <c r="G170" s="23"/>
      <c r="H170" s="23"/>
      <c r="I170" s="23"/>
    </row>
    <row r="171" spans="1:9" ht="16.5">
      <c r="A171" s="38" t="s">
        <v>501</v>
      </c>
      <c r="B171" s="205" t="s">
        <v>367</v>
      </c>
      <c r="C171" s="35" t="s">
        <v>368</v>
      </c>
      <c r="D171" s="35" t="s">
        <v>364</v>
      </c>
      <c r="E171" s="63">
        <f t="shared" si="2"/>
        <v>0</v>
      </c>
      <c r="F171" s="23">
        <v>0</v>
      </c>
      <c r="G171" s="23"/>
      <c r="H171" s="23"/>
      <c r="I171" s="23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3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5" customWidth="1"/>
    <col min="2" max="2" width="0" style="5" hidden="1" customWidth="1" outlineLevel="1"/>
    <col min="3" max="3" width="35.57421875" style="5" customWidth="1" collapsed="1"/>
    <col min="4" max="4" width="17.00390625" style="5" customWidth="1"/>
    <col min="5" max="5" width="8.7109375" style="64" customWidth="1"/>
    <col min="6" max="9" width="8.7109375" style="24" hidden="1" customWidth="1" outlineLevel="1"/>
    <col min="10" max="10" width="9.140625" style="5" customWidth="1" collapsed="1"/>
    <col min="11" max="16384" width="9.140625" style="5" customWidth="1"/>
  </cols>
  <sheetData>
    <row r="2" spans="1:9" ht="16.5">
      <c r="A2" s="58" t="s">
        <v>4</v>
      </c>
      <c r="B2" s="58" t="s">
        <v>29</v>
      </c>
      <c r="C2" s="59" t="s">
        <v>5</v>
      </c>
      <c r="D2" s="60" t="s">
        <v>1</v>
      </c>
      <c r="E2" s="62" t="s">
        <v>24</v>
      </c>
      <c r="F2" s="61" t="s">
        <v>25</v>
      </c>
      <c r="G2" s="61" t="s">
        <v>26</v>
      </c>
      <c r="H2" s="61" t="s">
        <v>27</v>
      </c>
      <c r="I2" s="61" t="s">
        <v>28</v>
      </c>
    </row>
    <row r="3" spans="1:9" ht="16.5">
      <c r="A3" s="38" t="s">
        <v>496</v>
      </c>
      <c r="B3" s="205" t="s">
        <v>421</v>
      </c>
      <c r="C3" s="35" t="s">
        <v>417</v>
      </c>
      <c r="D3" s="35" t="s">
        <v>416</v>
      </c>
      <c r="E3" s="63">
        <f>SUM(F3:I3)</f>
        <v>21</v>
      </c>
      <c r="F3" s="23">
        <v>21</v>
      </c>
      <c r="G3" s="23"/>
      <c r="H3" s="23"/>
      <c r="I3" s="23"/>
    </row>
    <row r="4" spans="1:9" ht="16.5">
      <c r="A4" s="38" t="s">
        <v>497</v>
      </c>
      <c r="B4" s="205" t="s">
        <v>335</v>
      </c>
      <c r="C4" s="35" t="s">
        <v>336</v>
      </c>
      <c r="D4" s="35" t="s">
        <v>339</v>
      </c>
      <c r="E4" s="63">
        <f>SUM(F4:I4)</f>
        <v>16</v>
      </c>
      <c r="F4" s="23">
        <v>16</v>
      </c>
      <c r="G4" s="23"/>
      <c r="H4" s="23"/>
      <c r="I4" s="23"/>
    </row>
    <row r="5" spans="1:9" ht="16.5">
      <c r="A5" s="38" t="s">
        <v>516</v>
      </c>
      <c r="B5" s="205" t="s">
        <v>83</v>
      </c>
      <c r="C5" s="83">
        <v>110</v>
      </c>
      <c r="D5" s="35" t="s">
        <v>71</v>
      </c>
      <c r="E5" s="63">
        <f>SUM(F5:I5)</f>
        <v>14</v>
      </c>
      <c r="F5" s="23">
        <v>14</v>
      </c>
      <c r="G5" s="23"/>
      <c r="H5" s="23"/>
      <c r="I5" s="23"/>
    </row>
    <row r="6" spans="1:9" ht="16.5">
      <c r="A6" s="38" t="s">
        <v>516</v>
      </c>
      <c r="B6" s="205" t="s">
        <v>462</v>
      </c>
      <c r="C6" s="35" t="s">
        <v>455</v>
      </c>
      <c r="D6" s="35" t="s">
        <v>452</v>
      </c>
      <c r="E6" s="63">
        <f>SUM(F6:I6)</f>
        <v>14</v>
      </c>
      <c r="F6" s="23">
        <v>14</v>
      </c>
      <c r="G6" s="23"/>
      <c r="H6" s="23"/>
      <c r="I6" s="23"/>
    </row>
    <row r="7" spans="1:9" ht="16.5">
      <c r="A7" s="38" t="s">
        <v>499</v>
      </c>
      <c r="B7" s="205" t="s">
        <v>489</v>
      </c>
      <c r="C7" s="26" t="s">
        <v>480</v>
      </c>
      <c r="D7" s="26" t="s">
        <v>477</v>
      </c>
      <c r="E7" s="63">
        <f>SUM(F7:I7)</f>
        <v>13</v>
      </c>
      <c r="F7" s="23">
        <v>13</v>
      </c>
      <c r="G7" s="23"/>
      <c r="H7" s="23"/>
      <c r="I7" s="23"/>
    </row>
    <row r="8" spans="1:9" ht="16.5">
      <c r="A8" s="38" t="s">
        <v>517</v>
      </c>
      <c r="B8" s="205" t="s">
        <v>70</v>
      </c>
      <c r="C8" s="6" t="s">
        <v>68</v>
      </c>
      <c r="D8" s="6" t="s">
        <v>71</v>
      </c>
      <c r="E8" s="63">
        <f>SUM(F8:I8)</f>
        <v>12</v>
      </c>
      <c r="F8" s="66">
        <v>12</v>
      </c>
      <c r="G8" s="23"/>
      <c r="H8" s="23"/>
      <c r="I8" s="23"/>
    </row>
    <row r="9" spans="1:9" ht="16.5">
      <c r="A9" s="38" t="s">
        <v>517</v>
      </c>
      <c r="B9" s="205" t="s">
        <v>410</v>
      </c>
      <c r="C9" s="6" t="s">
        <v>411</v>
      </c>
      <c r="D9" s="6" t="s">
        <v>412</v>
      </c>
      <c r="E9" s="63">
        <f>SUM(F9:I9)</f>
        <v>12</v>
      </c>
      <c r="F9" s="23">
        <v>12</v>
      </c>
      <c r="G9" s="23"/>
      <c r="H9" s="23"/>
      <c r="I9" s="23"/>
    </row>
    <row r="10" spans="1:9" ht="16.5">
      <c r="A10" s="38" t="s">
        <v>517</v>
      </c>
      <c r="B10" s="205" t="s">
        <v>248</v>
      </c>
      <c r="C10" s="35" t="s">
        <v>249</v>
      </c>
      <c r="D10" s="35" t="s">
        <v>254</v>
      </c>
      <c r="E10" s="63">
        <f>SUM(F10:I10)</f>
        <v>12</v>
      </c>
      <c r="F10" s="23">
        <v>12</v>
      </c>
      <c r="G10" s="23"/>
      <c r="H10" s="23"/>
      <c r="I10" s="23"/>
    </row>
    <row r="11" spans="1:9" ht="16.5">
      <c r="A11" s="38" t="s">
        <v>517</v>
      </c>
      <c r="B11" s="205" t="s">
        <v>328</v>
      </c>
      <c r="C11" s="35" t="s">
        <v>329</v>
      </c>
      <c r="D11" s="35" t="s">
        <v>334</v>
      </c>
      <c r="E11" s="63">
        <f>SUM(F11:I11)</f>
        <v>12</v>
      </c>
      <c r="F11" s="23">
        <v>12</v>
      </c>
      <c r="G11" s="23"/>
      <c r="H11" s="23"/>
      <c r="I11" s="23"/>
    </row>
    <row r="12" spans="1:9" ht="16.5">
      <c r="A12" s="38" t="s">
        <v>518</v>
      </c>
      <c r="B12" s="205" t="s">
        <v>303</v>
      </c>
      <c r="C12" s="35" t="s">
        <v>302</v>
      </c>
      <c r="D12" s="35" t="s">
        <v>304</v>
      </c>
      <c r="E12" s="63">
        <f>SUM(F12:I12)</f>
        <v>11</v>
      </c>
      <c r="F12" s="23">
        <v>11</v>
      </c>
      <c r="G12" s="23"/>
      <c r="H12" s="23"/>
      <c r="I12" s="23"/>
    </row>
    <row r="13" spans="1:9" ht="16.5">
      <c r="A13" s="38" t="s">
        <v>518</v>
      </c>
      <c r="B13" s="205" t="s">
        <v>233</v>
      </c>
      <c r="C13" s="6" t="s">
        <v>234</v>
      </c>
      <c r="D13" s="6" t="s">
        <v>235</v>
      </c>
      <c r="E13" s="63">
        <f>SUM(F13:I13)</f>
        <v>11</v>
      </c>
      <c r="F13" s="23">
        <v>11</v>
      </c>
      <c r="G13" s="23"/>
      <c r="H13" s="23"/>
      <c r="I13" s="23"/>
    </row>
    <row r="14" spans="1:9" ht="16.5">
      <c r="A14" s="38" t="s">
        <v>518</v>
      </c>
      <c r="B14" s="205" t="s">
        <v>375</v>
      </c>
      <c r="C14" s="6" t="s">
        <v>376</v>
      </c>
      <c r="D14" s="6" t="s">
        <v>364</v>
      </c>
      <c r="E14" s="63">
        <f>SUM(F14:I14)</f>
        <v>11</v>
      </c>
      <c r="F14" s="66">
        <v>11</v>
      </c>
      <c r="G14" s="23"/>
      <c r="H14" s="23"/>
      <c r="I14" s="23"/>
    </row>
    <row r="15" spans="1:9" ht="16.5">
      <c r="A15" s="38" t="s">
        <v>518</v>
      </c>
      <c r="B15" s="205" t="s">
        <v>268</v>
      </c>
      <c r="C15" s="35" t="s">
        <v>255</v>
      </c>
      <c r="D15" s="35" t="s">
        <v>267</v>
      </c>
      <c r="E15" s="63">
        <f>SUM(F15:I15)</f>
        <v>11</v>
      </c>
      <c r="F15" s="23">
        <v>11</v>
      </c>
      <c r="G15" s="23"/>
      <c r="H15" s="23"/>
      <c r="I15" s="23"/>
    </row>
    <row r="16" spans="1:9" ht="16.5">
      <c r="A16" s="38" t="s">
        <v>518</v>
      </c>
      <c r="B16" s="205" t="s">
        <v>361</v>
      </c>
      <c r="C16" s="35" t="s">
        <v>359</v>
      </c>
      <c r="D16" s="35" t="s">
        <v>360</v>
      </c>
      <c r="E16" s="63">
        <f>SUM(F16:I16)</f>
        <v>11</v>
      </c>
      <c r="F16" s="23">
        <v>11</v>
      </c>
      <c r="G16" s="23"/>
      <c r="H16" s="23"/>
      <c r="I16" s="23"/>
    </row>
    <row r="17" spans="1:9" ht="16.5">
      <c r="A17" s="38" t="s">
        <v>518</v>
      </c>
      <c r="B17" s="205" t="s">
        <v>284</v>
      </c>
      <c r="C17" s="6" t="s">
        <v>282</v>
      </c>
      <c r="D17" s="6" t="s">
        <v>281</v>
      </c>
      <c r="E17" s="63">
        <f>SUM(F17:I17)</f>
        <v>11</v>
      </c>
      <c r="F17" s="23">
        <v>11</v>
      </c>
      <c r="G17" s="23"/>
      <c r="H17" s="23"/>
      <c r="I17" s="23"/>
    </row>
    <row r="18" spans="1:9" ht="16.5">
      <c r="A18" s="38" t="s">
        <v>519</v>
      </c>
      <c r="B18" s="205" t="s">
        <v>420</v>
      </c>
      <c r="C18" s="6" t="s">
        <v>415</v>
      </c>
      <c r="D18" s="6" t="s">
        <v>416</v>
      </c>
      <c r="E18" s="63">
        <f>SUM(F18:I18)</f>
        <v>10</v>
      </c>
      <c r="F18" s="66">
        <v>10</v>
      </c>
      <c r="G18" s="23"/>
      <c r="H18" s="23"/>
      <c r="I18" s="23"/>
    </row>
    <row r="19" spans="1:9" ht="16.5">
      <c r="A19" s="38" t="s">
        <v>519</v>
      </c>
      <c r="B19" s="205" t="s">
        <v>422</v>
      </c>
      <c r="C19" s="35" t="s">
        <v>418</v>
      </c>
      <c r="D19" s="35" t="s">
        <v>416</v>
      </c>
      <c r="E19" s="63">
        <f>SUM(F19:I19)</f>
        <v>10</v>
      </c>
      <c r="F19" s="23">
        <v>10</v>
      </c>
      <c r="G19" s="23"/>
      <c r="H19" s="23"/>
      <c r="I19" s="23"/>
    </row>
    <row r="20" spans="1:9" ht="16.5">
      <c r="A20" s="38" t="s">
        <v>519</v>
      </c>
      <c r="B20" s="205" t="s">
        <v>315</v>
      </c>
      <c r="C20" s="35" t="s">
        <v>316</v>
      </c>
      <c r="D20" s="35" t="s">
        <v>327</v>
      </c>
      <c r="E20" s="63">
        <f>SUM(F20:I20)</f>
        <v>10</v>
      </c>
      <c r="F20" s="23">
        <v>10</v>
      </c>
      <c r="G20" s="23"/>
      <c r="H20" s="23"/>
      <c r="I20" s="23"/>
    </row>
    <row r="21" spans="1:9" ht="16.5">
      <c r="A21" s="38" t="s">
        <v>519</v>
      </c>
      <c r="B21" s="205" t="s">
        <v>492</v>
      </c>
      <c r="C21" s="6" t="s">
        <v>483</v>
      </c>
      <c r="D21" s="6" t="s">
        <v>477</v>
      </c>
      <c r="E21" s="63">
        <f>SUM(F21:I21)</f>
        <v>10</v>
      </c>
      <c r="F21" s="66">
        <v>10</v>
      </c>
      <c r="G21" s="23"/>
      <c r="H21" s="23"/>
      <c r="I21" s="23"/>
    </row>
    <row r="22" spans="1:9" ht="16.5">
      <c r="A22" s="38" t="s">
        <v>519</v>
      </c>
      <c r="B22" s="205" t="s">
        <v>362</v>
      </c>
      <c r="C22" s="6" t="s">
        <v>363</v>
      </c>
      <c r="D22" s="6" t="s">
        <v>364</v>
      </c>
      <c r="E22" s="63">
        <f>SUM(F22:I22)</f>
        <v>10</v>
      </c>
      <c r="F22" s="23">
        <v>10</v>
      </c>
      <c r="G22" s="23"/>
      <c r="H22" s="23"/>
      <c r="I22" s="23"/>
    </row>
    <row r="23" spans="1:9" ht="16.5">
      <c r="A23" s="38" t="s">
        <v>519</v>
      </c>
      <c r="B23" s="205" t="s">
        <v>381</v>
      </c>
      <c r="C23" s="6" t="s">
        <v>382</v>
      </c>
      <c r="D23" s="6" t="s">
        <v>364</v>
      </c>
      <c r="E23" s="63">
        <f>SUM(F23:I23)</f>
        <v>10</v>
      </c>
      <c r="F23" s="66">
        <v>10</v>
      </c>
      <c r="G23" s="23"/>
      <c r="H23" s="23"/>
      <c r="I23" s="23"/>
    </row>
    <row r="24" spans="1:9" ht="16.5">
      <c r="A24" s="38" t="s">
        <v>519</v>
      </c>
      <c r="B24" s="205" t="s">
        <v>270</v>
      </c>
      <c r="C24" s="6" t="s">
        <v>257</v>
      </c>
      <c r="D24" s="6" t="s">
        <v>267</v>
      </c>
      <c r="E24" s="63">
        <f>SUM(F24:I24)</f>
        <v>10</v>
      </c>
      <c r="F24" s="66">
        <v>10</v>
      </c>
      <c r="G24" s="23"/>
      <c r="H24" s="23"/>
      <c r="I24" s="23"/>
    </row>
    <row r="25" spans="1:9" ht="16.5">
      <c r="A25" s="38" t="s">
        <v>520</v>
      </c>
      <c r="B25" s="205" t="s">
        <v>475</v>
      </c>
      <c r="C25" s="35" t="s">
        <v>473</v>
      </c>
      <c r="D25" s="35" t="s">
        <v>474</v>
      </c>
      <c r="E25" s="63">
        <f>SUM(F25:I25)</f>
        <v>9</v>
      </c>
      <c r="F25" s="23">
        <v>9</v>
      </c>
      <c r="G25" s="23"/>
      <c r="H25" s="23"/>
      <c r="I25" s="23"/>
    </row>
    <row r="26" spans="1:9" ht="16.5">
      <c r="A26" s="38" t="s">
        <v>520</v>
      </c>
      <c r="B26" s="205" t="s">
        <v>34</v>
      </c>
      <c r="C26" s="6" t="s">
        <v>31</v>
      </c>
      <c r="D26" s="6" t="s">
        <v>32</v>
      </c>
      <c r="E26" s="63">
        <f>SUM(F26:I26)</f>
        <v>9</v>
      </c>
      <c r="F26" s="67">
        <v>9</v>
      </c>
      <c r="G26" s="23"/>
      <c r="H26" s="23"/>
      <c r="I26" s="23"/>
    </row>
    <row r="27" spans="1:9" ht="16.5">
      <c r="A27" s="38" t="s">
        <v>520</v>
      </c>
      <c r="B27" s="205" t="s">
        <v>225</v>
      </c>
      <c r="C27" s="6" t="s">
        <v>226</v>
      </c>
      <c r="D27" s="6" t="s">
        <v>235</v>
      </c>
      <c r="E27" s="63">
        <f>SUM(F27:I27)</f>
        <v>9</v>
      </c>
      <c r="F27" s="66">
        <v>9</v>
      </c>
      <c r="G27" s="23"/>
      <c r="H27" s="23"/>
      <c r="I27" s="23"/>
    </row>
    <row r="28" spans="1:9" ht="16.5">
      <c r="A28" s="38" t="s">
        <v>520</v>
      </c>
      <c r="B28" s="205" t="s">
        <v>408</v>
      </c>
      <c r="C28" s="35" t="s">
        <v>409</v>
      </c>
      <c r="D28" s="35" t="s">
        <v>403</v>
      </c>
      <c r="E28" s="63">
        <f>SUM(F28:I28)</f>
        <v>9</v>
      </c>
      <c r="F28" s="23">
        <v>9</v>
      </c>
      <c r="G28" s="23"/>
      <c r="H28" s="23"/>
      <c r="I28" s="23"/>
    </row>
    <row r="29" spans="1:9" ht="16.5">
      <c r="A29" s="38" t="s">
        <v>520</v>
      </c>
      <c r="B29" s="205" t="s">
        <v>371</v>
      </c>
      <c r="C29" s="26" t="s">
        <v>372</v>
      </c>
      <c r="D29" s="26" t="s">
        <v>364</v>
      </c>
      <c r="E29" s="63">
        <f>SUM(F29:I29)</f>
        <v>9</v>
      </c>
      <c r="F29" s="23">
        <v>9</v>
      </c>
      <c r="G29" s="23"/>
      <c r="H29" s="23"/>
      <c r="I29" s="23"/>
    </row>
    <row r="30" spans="1:9" ht="16.5">
      <c r="A30" s="38" t="s">
        <v>520</v>
      </c>
      <c r="B30" s="205" t="s">
        <v>269</v>
      </c>
      <c r="C30" s="6" t="s">
        <v>256</v>
      </c>
      <c r="D30" s="6" t="s">
        <v>267</v>
      </c>
      <c r="E30" s="63">
        <f>SUM(F30:I30)</f>
        <v>9</v>
      </c>
      <c r="F30" s="23">
        <v>9</v>
      </c>
      <c r="G30" s="23"/>
      <c r="H30" s="23"/>
      <c r="I30" s="23"/>
    </row>
    <row r="31" spans="1:9" ht="16.5">
      <c r="A31" s="38" t="s">
        <v>520</v>
      </c>
      <c r="B31" s="205" t="s">
        <v>463</v>
      </c>
      <c r="C31" s="6" t="s">
        <v>456</v>
      </c>
      <c r="D31" s="6" t="s">
        <v>452</v>
      </c>
      <c r="E31" s="63">
        <f>SUM(F31:I31)</f>
        <v>9</v>
      </c>
      <c r="F31" s="66">
        <v>9</v>
      </c>
      <c r="G31" s="23"/>
      <c r="H31" s="23"/>
      <c r="I31" s="23"/>
    </row>
    <row r="32" spans="1:9" ht="16.5">
      <c r="A32" s="38" t="s">
        <v>520</v>
      </c>
      <c r="B32" s="205" t="s">
        <v>112</v>
      </c>
      <c r="C32" s="6" t="s">
        <v>101</v>
      </c>
      <c r="D32" s="6" t="s">
        <v>105</v>
      </c>
      <c r="E32" s="63">
        <f>SUM(F32:I32)</f>
        <v>9</v>
      </c>
      <c r="F32" s="66">
        <v>9</v>
      </c>
      <c r="G32" s="23"/>
      <c r="H32" s="23"/>
      <c r="I32" s="23"/>
    </row>
    <row r="33" spans="1:9" ht="16.5">
      <c r="A33" s="38" t="s">
        <v>520</v>
      </c>
      <c r="B33" s="205" t="s">
        <v>344</v>
      </c>
      <c r="C33" s="35" t="s">
        <v>340</v>
      </c>
      <c r="D33" s="35" t="s">
        <v>341</v>
      </c>
      <c r="E33" s="63">
        <f>SUM(F33:I33)</f>
        <v>9</v>
      </c>
      <c r="F33" s="23">
        <v>9</v>
      </c>
      <c r="G33" s="23"/>
      <c r="H33" s="23"/>
      <c r="I33" s="23"/>
    </row>
    <row r="34" spans="1:9" ht="16.5">
      <c r="A34" s="38" t="s">
        <v>520</v>
      </c>
      <c r="B34" s="205" t="s">
        <v>436</v>
      </c>
      <c r="C34" s="6" t="s">
        <v>427</v>
      </c>
      <c r="D34" s="6" t="s">
        <v>424</v>
      </c>
      <c r="E34" s="63">
        <f>SUM(F34:I34)</f>
        <v>9</v>
      </c>
      <c r="F34" s="23">
        <v>9</v>
      </c>
      <c r="G34" s="23"/>
      <c r="H34" s="23"/>
      <c r="I34" s="23"/>
    </row>
    <row r="35" spans="1:9" ht="16.5">
      <c r="A35" s="38" t="s">
        <v>520</v>
      </c>
      <c r="B35" s="205" t="s">
        <v>106</v>
      </c>
      <c r="C35" s="35" t="s">
        <v>93</v>
      </c>
      <c r="D35" s="35" t="s">
        <v>94</v>
      </c>
      <c r="E35" s="63">
        <f>SUM(F35:I35)</f>
        <v>9</v>
      </c>
      <c r="F35" s="23">
        <v>9</v>
      </c>
      <c r="G35" s="23"/>
      <c r="H35" s="23"/>
      <c r="I35" s="23"/>
    </row>
    <row r="36" spans="1:9" ht="16.5">
      <c r="A36" s="38" t="s">
        <v>521</v>
      </c>
      <c r="B36" s="205" t="s">
        <v>227</v>
      </c>
      <c r="C36" s="6" t="s">
        <v>228</v>
      </c>
      <c r="D36" s="6" t="s">
        <v>235</v>
      </c>
      <c r="E36" s="63">
        <f>SUM(F36:I36)</f>
        <v>8</v>
      </c>
      <c r="F36" s="23">
        <v>8</v>
      </c>
      <c r="G36" s="23"/>
      <c r="H36" s="23"/>
      <c r="I36" s="23"/>
    </row>
    <row r="37" spans="1:9" ht="16.5">
      <c r="A37" s="38" t="s">
        <v>521</v>
      </c>
      <c r="B37" s="205" t="s">
        <v>229</v>
      </c>
      <c r="C37" s="40" t="s">
        <v>230</v>
      </c>
      <c r="D37" s="35" t="s">
        <v>235</v>
      </c>
      <c r="E37" s="63">
        <f>SUM(F37:I37)</f>
        <v>8</v>
      </c>
      <c r="F37" s="23">
        <v>8</v>
      </c>
      <c r="G37" s="23"/>
      <c r="H37" s="23"/>
      <c r="I37" s="23"/>
    </row>
    <row r="38" spans="1:9" ht="16.5">
      <c r="A38" s="38" t="s">
        <v>521</v>
      </c>
      <c r="B38" s="205" t="s">
        <v>401</v>
      </c>
      <c r="C38" s="39" t="s">
        <v>402</v>
      </c>
      <c r="D38" s="39" t="s">
        <v>403</v>
      </c>
      <c r="E38" s="63">
        <f>SUM(F38:I38)</f>
        <v>8</v>
      </c>
      <c r="F38" s="23">
        <v>8</v>
      </c>
      <c r="G38" s="23"/>
      <c r="H38" s="23"/>
      <c r="I38" s="23"/>
    </row>
    <row r="39" spans="1:9" ht="16.5">
      <c r="A39" s="38" t="s">
        <v>521</v>
      </c>
      <c r="B39" s="205" t="s">
        <v>406</v>
      </c>
      <c r="C39" s="35" t="s">
        <v>407</v>
      </c>
      <c r="D39" s="35" t="s">
        <v>403</v>
      </c>
      <c r="E39" s="63">
        <f>SUM(F39:I39)</f>
        <v>8</v>
      </c>
      <c r="F39" s="23">
        <v>8</v>
      </c>
      <c r="G39" s="23"/>
      <c r="H39" s="23"/>
      <c r="I39" s="23"/>
    </row>
    <row r="40" spans="1:9" ht="16.5">
      <c r="A40" s="38" t="s">
        <v>521</v>
      </c>
      <c r="B40" s="205" t="s">
        <v>369</v>
      </c>
      <c r="C40" s="6" t="s">
        <v>370</v>
      </c>
      <c r="D40" s="6" t="s">
        <v>364</v>
      </c>
      <c r="E40" s="63">
        <f>SUM(F40:I40)</f>
        <v>8</v>
      </c>
      <c r="F40" s="23">
        <v>8</v>
      </c>
      <c r="G40" s="23"/>
      <c r="H40" s="23"/>
      <c r="I40" s="23"/>
    </row>
    <row r="41" spans="1:9" ht="16.5">
      <c r="A41" s="38" t="s">
        <v>521</v>
      </c>
      <c r="B41" s="205" t="s">
        <v>377</v>
      </c>
      <c r="C41" s="43" t="s">
        <v>378</v>
      </c>
      <c r="D41" s="35" t="s">
        <v>364</v>
      </c>
      <c r="E41" s="63">
        <f>SUM(F41:I41)</f>
        <v>8</v>
      </c>
      <c r="F41" s="23">
        <v>8</v>
      </c>
      <c r="G41" s="23"/>
      <c r="H41" s="23"/>
      <c r="I41" s="23"/>
    </row>
    <row r="42" spans="1:9" ht="16.5">
      <c r="A42" s="38" t="s">
        <v>521</v>
      </c>
      <c r="B42" s="205" t="s">
        <v>272</v>
      </c>
      <c r="C42" s="6" t="s">
        <v>259</v>
      </c>
      <c r="D42" s="6" t="s">
        <v>267</v>
      </c>
      <c r="E42" s="63">
        <f>SUM(F42:I42)</f>
        <v>8</v>
      </c>
      <c r="F42" s="23">
        <v>8</v>
      </c>
      <c r="G42" s="23"/>
      <c r="H42" s="23"/>
      <c r="I42" s="23"/>
    </row>
    <row r="43" spans="1:9" ht="16.5">
      <c r="A43" s="38" t="s">
        <v>521</v>
      </c>
      <c r="B43" s="205" t="s">
        <v>108</v>
      </c>
      <c r="C43" s="35" t="s">
        <v>97</v>
      </c>
      <c r="D43" s="35" t="s">
        <v>105</v>
      </c>
      <c r="E43" s="63">
        <f>SUM(F43:I43)</f>
        <v>8</v>
      </c>
      <c r="F43" s="23">
        <v>8</v>
      </c>
      <c r="G43" s="23"/>
      <c r="H43" s="23"/>
      <c r="I43" s="23"/>
    </row>
    <row r="44" spans="1:9" ht="16.5">
      <c r="A44" s="38" t="s">
        <v>521</v>
      </c>
      <c r="B44" s="205" t="s">
        <v>330</v>
      </c>
      <c r="C44" s="6" t="s">
        <v>331</v>
      </c>
      <c r="D44" s="6" t="s">
        <v>334</v>
      </c>
      <c r="E44" s="63">
        <f>SUM(F44:I44)</f>
        <v>8</v>
      </c>
      <c r="F44" s="66">
        <v>8</v>
      </c>
      <c r="G44" s="23"/>
      <c r="H44" s="23"/>
      <c r="I44" s="23"/>
    </row>
    <row r="45" spans="1:9" ht="16.5">
      <c r="A45" s="38" t="s">
        <v>521</v>
      </c>
      <c r="B45" s="205" t="s">
        <v>285</v>
      </c>
      <c r="C45" s="35" t="s">
        <v>286</v>
      </c>
      <c r="D45" s="35" t="s">
        <v>293</v>
      </c>
      <c r="E45" s="63">
        <f>SUM(F45:I45)</f>
        <v>8</v>
      </c>
      <c r="F45" s="23">
        <v>8</v>
      </c>
      <c r="G45" s="23"/>
      <c r="H45" s="23"/>
      <c r="I45" s="23"/>
    </row>
    <row r="46" spans="1:9" ht="16.5">
      <c r="A46" s="38" t="s">
        <v>521</v>
      </c>
      <c r="B46" s="205" t="s">
        <v>291</v>
      </c>
      <c r="C46" s="6" t="s">
        <v>292</v>
      </c>
      <c r="D46" s="6" t="s">
        <v>293</v>
      </c>
      <c r="E46" s="63">
        <f>SUM(F46:I46)</f>
        <v>8</v>
      </c>
      <c r="F46" s="66">
        <v>8</v>
      </c>
      <c r="G46" s="23"/>
      <c r="H46" s="23"/>
      <c r="I46" s="23"/>
    </row>
    <row r="47" spans="1:9" ht="16.5">
      <c r="A47" s="38" t="s">
        <v>522</v>
      </c>
      <c r="B47" s="205" t="s">
        <v>317</v>
      </c>
      <c r="C47" s="35" t="s">
        <v>318</v>
      </c>
      <c r="D47" s="35" t="s">
        <v>327</v>
      </c>
      <c r="E47" s="63">
        <f>SUM(F47:I47)</f>
        <v>7</v>
      </c>
      <c r="F47" s="23">
        <v>7</v>
      </c>
      <c r="G47" s="23"/>
      <c r="H47" s="23"/>
      <c r="I47" s="23"/>
    </row>
    <row r="48" spans="1:9" ht="16.5">
      <c r="A48" s="38" t="s">
        <v>522</v>
      </c>
      <c r="B48" s="205" t="s">
        <v>321</v>
      </c>
      <c r="C48" s="35" t="s">
        <v>322</v>
      </c>
      <c r="D48" s="35" t="s">
        <v>327</v>
      </c>
      <c r="E48" s="63">
        <f>SUM(F48:I48)</f>
        <v>7</v>
      </c>
      <c r="F48" s="23">
        <v>7</v>
      </c>
      <c r="G48" s="23"/>
      <c r="H48" s="23"/>
      <c r="I48" s="23"/>
    </row>
    <row r="49" spans="1:9" ht="16.5">
      <c r="A49" s="38" t="s">
        <v>522</v>
      </c>
      <c r="B49" s="205" t="s">
        <v>488</v>
      </c>
      <c r="C49" s="35" t="s">
        <v>479</v>
      </c>
      <c r="D49" s="35" t="s">
        <v>477</v>
      </c>
      <c r="E49" s="63">
        <f>SUM(F49:I49)</f>
        <v>7</v>
      </c>
      <c r="F49" s="23">
        <v>7</v>
      </c>
      <c r="G49" s="23"/>
      <c r="H49" s="23"/>
      <c r="I49" s="23"/>
    </row>
    <row r="50" spans="1:9" ht="16.5">
      <c r="A50" s="38" t="s">
        <v>522</v>
      </c>
      <c r="B50" s="205" t="s">
        <v>491</v>
      </c>
      <c r="C50" s="40" t="s">
        <v>482</v>
      </c>
      <c r="D50" s="35" t="s">
        <v>477</v>
      </c>
      <c r="E50" s="63">
        <f>SUM(F50:I50)</f>
        <v>7</v>
      </c>
      <c r="F50" s="23">
        <v>7</v>
      </c>
      <c r="G50" s="23"/>
      <c r="H50" s="23"/>
      <c r="I50" s="23"/>
    </row>
    <row r="51" spans="1:9" ht="16.5">
      <c r="A51" s="38" t="s">
        <v>522</v>
      </c>
      <c r="B51" s="205" t="s">
        <v>379</v>
      </c>
      <c r="C51" s="6" t="s">
        <v>380</v>
      </c>
      <c r="D51" s="6" t="s">
        <v>364</v>
      </c>
      <c r="E51" s="63">
        <f>SUM(F51:I51)</f>
        <v>7</v>
      </c>
      <c r="F51" s="23">
        <v>7</v>
      </c>
      <c r="G51" s="23"/>
      <c r="H51" s="23"/>
      <c r="I51" s="23"/>
    </row>
    <row r="52" spans="1:9" ht="16.5">
      <c r="A52" s="38" t="s">
        <v>522</v>
      </c>
      <c r="B52" s="205" t="s">
        <v>278</v>
      </c>
      <c r="C52" s="6" t="s">
        <v>265</v>
      </c>
      <c r="D52" s="6" t="s">
        <v>267</v>
      </c>
      <c r="E52" s="63">
        <f>SUM(F52:I52)</f>
        <v>7</v>
      </c>
      <c r="F52" s="23">
        <v>7</v>
      </c>
      <c r="G52" s="23"/>
      <c r="H52" s="23"/>
      <c r="I52" s="23"/>
    </row>
    <row r="53" spans="1:9" ht="16.5">
      <c r="A53" s="38" t="s">
        <v>522</v>
      </c>
      <c r="B53" s="205" t="s">
        <v>87</v>
      </c>
      <c r="C53" s="6" t="s">
        <v>77</v>
      </c>
      <c r="D53" s="6" t="s">
        <v>71</v>
      </c>
      <c r="E53" s="63">
        <f>SUM(F53:I53)</f>
        <v>7</v>
      </c>
      <c r="F53" s="23">
        <v>7</v>
      </c>
      <c r="G53" s="23"/>
      <c r="H53" s="23"/>
      <c r="I53" s="23"/>
    </row>
    <row r="54" spans="1:9" ht="16.5">
      <c r="A54" s="38" t="s">
        <v>522</v>
      </c>
      <c r="B54" s="205" t="s">
        <v>88</v>
      </c>
      <c r="C54" s="40" t="s">
        <v>78</v>
      </c>
      <c r="D54" s="35" t="s">
        <v>79</v>
      </c>
      <c r="E54" s="63">
        <f>SUM(F54:I54)</f>
        <v>7</v>
      </c>
      <c r="F54" s="23">
        <v>7</v>
      </c>
      <c r="G54" s="23"/>
      <c r="H54" s="23"/>
      <c r="I54" s="23"/>
    </row>
    <row r="55" spans="1:9" ht="16.5">
      <c r="A55" s="38" t="s">
        <v>522</v>
      </c>
      <c r="B55" s="205" t="s">
        <v>413</v>
      </c>
      <c r="C55" s="6" t="s">
        <v>414</v>
      </c>
      <c r="D55" s="6" t="s">
        <v>412</v>
      </c>
      <c r="E55" s="63">
        <f>SUM(F55:I55)</f>
        <v>7</v>
      </c>
      <c r="F55" s="23">
        <v>7</v>
      </c>
      <c r="G55" s="23"/>
      <c r="H55" s="23"/>
      <c r="I55" s="23"/>
    </row>
    <row r="56" spans="1:9" ht="16.5">
      <c r="A56" s="38" t="s">
        <v>522</v>
      </c>
      <c r="B56" s="205" t="s">
        <v>242</v>
      </c>
      <c r="C56" s="42" t="s">
        <v>243</v>
      </c>
      <c r="D56" s="6" t="s">
        <v>254</v>
      </c>
      <c r="E56" s="63">
        <f>SUM(F56:I56)</f>
        <v>7</v>
      </c>
      <c r="F56" s="23">
        <v>7</v>
      </c>
      <c r="G56" s="23"/>
      <c r="H56" s="23"/>
      <c r="I56" s="23"/>
    </row>
    <row r="57" spans="1:9" ht="16.5">
      <c r="A57" s="38" t="s">
        <v>522</v>
      </c>
      <c r="B57" s="205" t="s">
        <v>246</v>
      </c>
      <c r="C57" s="6" t="s">
        <v>247</v>
      </c>
      <c r="D57" s="6" t="s">
        <v>254</v>
      </c>
      <c r="E57" s="63">
        <f>SUM(F57:I57)</f>
        <v>7</v>
      </c>
      <c r="F57" s="23">
        <v>7</v>
      </c>
      <c r="G57" s="23"/>
      <c r="H57" s="23"/>
      <c r="I57" s="23"/>
    </row>
    <row r="58" spans="1:9" ht="16.5">
      <c r="A58" s="38" t="s">
        <v>522</v>
      </c>
      <c r="B58" s="205" t="s">
        <v>465</v>
      </c>
      <c r="C58" s="6" t="s">
        <v>458</v>
      </c>
      <c r="D58" s="6" t="s">
        <v>452</v>
      </c>
      <c r="E58" s="63">
        <f>SUM(F58:I58)</f>
        <v>7</v>
      </c>
      <c r="F58" s="66">
        <v>7</v>
      </c>
      <c r="G58" s="23"/>
      <c r="H58" s="23"/>
      <c r="I58" s="23"/>
    </row>
    <row r="59" spans="1:9" ht="16.5">
      <c r="A59" s="38" t="s">
        <v>522</v>
      </c>
      <c r="B59" s="205" t="s">
        <v>435</v>
      </c>
      <c r="C59" s="35" t="s">
        <v>426</v>
      </c>
      <c r="D59" s="35" t="s">
        <v>424</v>
      </c>
      <c r="E59" s="63">
        <f>SUM(F59:I59)</f>
        <v>7</v>
      </c>
      <c r="F59" s="23">
        <v>7</v>
      </c>
      <c r="G59" s="23"/>
      <c r="H59" s="23"/>
      <c r="I59" s="23"/>
    </row>
    <row r="60" spans="1:9" ht="16.5">
      <c r="A60" s="38" t="s">
        <v>522</v>
      </c>
      <c r="B60" s="205" t="s">
        <v>107</v>
      </c>
      <c r="C60" s="6" t="s">
        <v>95</v>
      </c>
      <c r="D60" s="6" t="s">
        <v>94</v>
      </c>
      <c r="E60" s="63">
        <f>SUM(F60:I60)</f>
        <v>7</v>
      </c>
      <c r="F60" s="23">
        <v>7</v>
      </c>
      <c r="G60" s="23"/>
      <c r="H60" s="23"/>
      <c r="I60" s="23"/>
    </row>
    <row r="61" spans="1:9" ht="16.5">
      <c r="A61" s="38" t="s">
        <v>523</v>
      </c>
      <c r="B61" s="205" t="s">
        <v>301</v>
      </c>
      <c r="C61" s="39" t="s">
        <v>310</v>
      </c>
      <c r="D61" s="39" t="s">
        <v>327</v>
      </c>
      <c r="E61" s="63">
        <f>SUM(F61:I61)</f>
        <v>6</v>
      </c>
      <c r="F61" s="23">
        <v>6</v>
      </c>
      <c r="G61" s="23"/>
      <c r="H61" s="23"/>
      <c r="I61" s="23"/>
    </row>
    <row r="62" spans="1:9" ht="16.5">
      <c r="A62" s="38" t="s">
        <v>523</v>
      </c>
      <c r="B62" s="207" t="s">
        <v>313</v>
      </c>
      <c r="C62" s="37" t="s">
        <v>314</v>
      </c>
      <c r="D62" s="37" t="s">
        <v>327</v>
      </c>
      <c r="E62" s="63">
        <f>SUM(F62:I62)</f>
        <v>6</v>
      </c>
      <c r="F62" s="23">
        <v>6</v>
      </c>
      <c r="G62" s="23"/>
      <c r="H62" s="23"/>
      <c r="I62" s="23"/>
    </row>
    <row r="63" spans="1:9" ht="16.5">
      <c r="A63" s="38" t="s">
        <v>523</v>
      </c>
      <c r="B63" s="207" t="s">
        <v>323</v>
      </c>
      <c r="C63" s="37" t="s">
        <v>324</v>
      </c>
      <c r="D63" s="37" t="s">
        <v>327</v>
      </c>
      <c r="E63" s="63">
        <f>SUM(F63:I63)</f>
        <v>6</v>
      </c>
      <c r="F63" s="23">
        <v>6</v>
      </c>
      <c r="G63" s="23"/>
      <c r="H63" s="23"/>
      <c r="I63" s="23"/>
    </row>
    <row r="64" spans="1:9" ht="16.5">
      <c r="A64" s="38" t="s">
        <v>523</v>
      </c>
      <c r="B64" s="207" t="s">
        <v>325</v>
      </c>
      <c r="C64" s="46" t="s">
        <v>326</v>
      </c>
      <c r="D64" s="46" t="s">
        <v>327</v>
      </c>
      <c r="E64" s="63">
        <f>SUM(F64:I64)</f>
        <v>6</v>
      </c>
      <c r="F64" s="67">
        <v>6</v>
      </c>
      <c r="G64" s="23"/>
      <c r="H64" s="23"/>
      <c r="I64" s="23"/>
    </row>
    <row r="65" spans="1:9" ht="16.5">
      <c r="A65" s="38" t="s">
        <v>523</v>
      </c>
      <c r="B65" s="207" t="s">
        <v>490</v>
      </c>
      <c r="C65" s="37" t="s">
        <v>481</v>
      </c>
      <c r="D65" s="37" t="s">
        <v>477</v>
      </c>
      <c r="E65" s="63">
        <f>SUM(F65:I65)</f>
        <v>6</v>
      </c>
      <c r="F65" s="23">
        <v>6</v>
      </c>
      <c r="G65" s="23"/>
      <c r="H65" s="23"/>
      <c r="I65" s="23"/>
    </row>
    <row r="66" spans="1:9" ht="16.5">
      <c r="A66" s="38" t="s">
        <v>523</v>
      </c>
      <c r="B66" s="207" t="s">
        <v>373</v>
      </c>
      <c r="C66" s="37" t="s">
        <v>374</v>
      </c>
      <c r="D66" s="37" t="s">
        <v>364</v>
      </c>
      <c r="E66" s="63">
        <f>SUM(F66:I66)</f>
        <v>6</v>
      </c>
      <c r="F66" s="23">
        <v>6</v>
      </c>
      <c r="G66" s="23"/>
      <c r="H66" s="23"/>
      <c r="I66" s="23"/>
    </row>
    <row r="67" spans="1:9" ht="16.5">
      <c r="A67" s="38" t="s">
        <v>523</v>
      </c>
      <c r="B67" s="207" t="s">
        <v>395</v>
      </c>
      <c r="C67" s="46" t="s">
        <v>396</v>
      </c>
      <c r="D67" s="46" t="s">
        <v>397</v>
      </c>
      <c r="E67" s="63">
        <f>SUM(F67:I67)</f>
        <v>6</v>
      </c>
      <c r="F67" s="66">
        <v>6</v>
      </c>
      <c r="G67" s="23"/>
      <c r="H67" s="23"/>
      <c r="I67" s="23"/>
    </row>
    <row r="68" spans="1:9" ht="16.5">
      <c r="A68" s="38" t="s">
        <v>523</v>
      </c>
      <c r="B68" s="207" t="s">
        <v>337</v>
      </c>
      <c r="C68" s="208" t="s">
        <v>338</v>
      </c>
      <c r="D68" s="208" t="s">
        <v>339</v>
      </c>
      <c r="E68" s="63">
        <f>SUM(F68:I68)</f>
        <v>6</v>
      </c>
      <c r="F68" s="209">
        <v>6</v>
      </c>
      <c r="G68" s="23"/>
      <c r="H68" s="23"/>
      <c r="I68" s="23"/>
    </row>
    <row r="69" spans="1:9" ht="16.5">
      <c r="A69" s="38" t="s">
        <v>523</v>
      </c>
      <c r="B69" s="205" t="s">
        <v>271</v>
      </c>
      <c r="C69" s="35" t="s">
        <v>258</v>
      </c>
      <c r="D69" s="35" t="s">
        <v>267</v>
      </c>
      <c r="E69" s="63">
        <f>SUM(F69:I69)</f>
        <v>6</v>
      </c>
      <c r="F69" s="23">
        <v>6</v>
      </c>
      <c r="G69" s="23"/>
      <c r="H69" s="23"/>
      <c r="I69" s="23"/>
    </row>
    <row r="70" spans="1:9" ht="16.5">
      <c r="A70" s="38" t="s">
        <v>523</v>
      </c>
      <c r="B70" s="205" t="s">
        <v>273</v>
      </c>
      <c r="C70" s="6" t="s">
        <v>260</v>
      </c>
      <c r="D70" s="6" t="s">
        <v>267</v>
      </c>
      <c r="E70" s="63">
        <f>SUM(F70:I70)</f>
        <v>6</v>
      </c>
      <c r="F70" s="23">
        <v>6</v>
      </c>
      <c r="G70" s="23"/>
      <c r="H70" s="23"/>
      <c r="I70" s="23"/>
    </row>
    <row r="71" spans="1:9" ht="16.5">
      <c r="A71" s="38" t="s">
        <v>523</v>
      </c>
      <c r="B71" s="205" t="s">
        <v>84</v>
      </c>
      <c r="C71" s="35" t="s">
        <v>74</v>
      </c>
      <c r="D71" s="35" t="s">
        <v>71</v>
      </c>
      <c r="E71" s="63">
        <f>SUM(F71:I71)</f>
        <v>6</v>
      </c>
      <c r="F71" s="23">
        <v>6</v>
      </c>
      <c r="G71" s="23"/>
      <c r="H71" s="23"/>
      <c r="I71" s="23"/>
    </row>
    <row r="72" spans="1:9" ht="16.5">
      <c r="A72" s="38" t="s">
        <v>523</v>
      </c>
      <c r="B72" s="205" t="s">
        <v>283</v>
      </c>
      <c r="C72" s="6" t="s">
        <v>280</v>
      </c>
      <c r="D72" s="6" t="s">
        <v>281</v>
      </c>
      <c r="E72" s="63">
        <f>SUM(F72:I72)</f>
        <v>6</v>
      </c>
      <c r="F72" s="66">
        <v>6</v>
      </c>
      <c r="G72" s="23"/>
      <c r="H72" s="23"/>
      <c r="I72" s="23"/>
    </row>
    <row r="73" spans="1:9" ht="16.5">
      <c r="A73" s="38" t="s">
        <v>523</v>
      </c>
      <c r="B73" s="205" t="s">
        <v>250</v>
      </c>
      <c r="C73" s="39" t="s">
        <v>251</v>
      </c>
      <c r="D73" s="39" t="s">
        <v>254</v>
      </c>
      <c r="E73" s="63">
        <f>SUM(F73:I73)</f>
        <v>6</v>
      </c>
      <c r="F73" s="23">
        <v>6</v>
      </c>
      <c r="G73" s="23"/>
      <c r="H73" s="23"/>
      <c r="I73" s="23"/>
    </row>
    <row r="74" spans="1:9" ht="16.5">
      <c r="A74" s="38" t="s">
        <v>523</v>
      </c>
      <c r="B74" s="205" t="s">
        <v>252</v>
      </c>
      <c r="C74" s="6" t="s">
        <v>253</v>
      </c>
      <c r="D74" s="6" t="s">
        <v>254</v>
      </c>
      <c r="E74" s="63">
        <f>SUM(F74:I74)</f>
        <v>6</v>
      </c>
      <c r="F74" s="66">
        <v>6</v>
      </c>
      <c r="G74" s="23"/>
      <c r="H74" s="23"/>
      <c r="I74" s="23"/>
    </row>
    <row r="75" spans="1:9" ht="16.5">
      <c r="A75" s="38" t="s">
        <v>523</v>
      </c>
      <c r="B75" s="205" t="s">
        <v>448</v>
      </c>
      <c r="C75" s="35" t="s">
        <v>444</v>
      </c>
      <c r="D75" s="35" t="s">
        <v>445</v>
      </c>
      <c r="E75" s="63">
        <f>SUM(F75:I75)</f>
        <v>6</v>
      </c>
      <c r="F75" s="23">
        <v>6</v>
      </c>
      <c r="G75" s="23"/>
      <c r="H75" s="23"/>
      <c r="I75" s="23"/>
    </row>
    <row r="76" spans="1:9" ht="16.5">
      <c r="A76" s="38" t="s">
        <v>523</v>
      </c>
      <c r="B76" s="205" t="s">
        <v>449</v>
      </c>
      <c r="C76" s="6" t="s">
        <v>446</v>
      </c>
      <c r="D76" s="6" t="s">
        <v>445</v>
      </c>
      <c r="E76" s="63">
        <f>SUM(F76:I76)</f>
        <v>6</v>
      </c>
      <c r="F76" s="66">
        <v>6</v>
      </c>
      <c r="G76" s="23"/>
      <c r="H76" s="23"/>
      <c r="I76" s="23"/>
    </row>
    <row r="77" spans="1:9" ht="16.5">
      <c r="A77" s="38" t="s">
        <v>523</v>
      </c>
      <c r="B77" s="205" t="s">
        <v>238</v>
      </c>
      <c r="C77" s="35" t="s">
        <v>236</v>
      </c>
      <c r="D77" s="35" t="s">
        <v>240</v>
      </c>
      <c r="E77" s="63">
        <f>SUM(F77:I77)</f>
        <v>6</v>
      </c>
      <c r="F77" s="23">
        <v>6</v>
      </c>
      <c r="G77" s="23"/>
      <c r="H77" s="23"/>
      <c r="I77" s="23"/>
    </row>
    <row r="78" spans="1:9" ht="16.5">
      <c r="A78" s="38" t="s">
        <v>523</v>
      </c>
      <c r="B78" s="205" t="s">
        <v>460</v>
      </c>
      <c r="C78" s="6" t="s">
        <v>453</v>
      </c>
      <c r="D78" s="6" t="s">
        <v>452</v>
      </c>
      <c r="E78" s="63">
        <f>SUM(F78:I78)</f>
        <v>6</v>
      </c>
      <c r="F78" s="66">
        <v>6</v>
      </c>
      <c r="G78" s="23"/>
      <c r="H78" s="23"/>
      <c r="I78" s="23"/>
    </row>
    <row r="79" spans="1:9" ht="16.5">
      <c r="A79" s="38" t="s">
        <v>523</v>
      </c>
      <c r="B79" s="205" t="s">
        <v>109</v>
      </c>
      <c r="C79" s="40" t="s">
        <v>98</v>
      </c>
      <c r="D79" s="35" t="s">
        <v>105</v>
      </c>
      <c r="E79" s="63">
        <f>SUM(F79:I79)</f>
        <v>6</v>
      </c>
      <c r="F79" s="23">
        <v>6</v>
      </c>
      <c r="G79" s="23"/>
      <c r="H79" s="23"/>
      <c r="I79" s="23"/>
    </row>
    <row r="80" spans="1:9" ht="16.5">
      <c r="A80" s="38" t="s">
        <v>523</v>
      </c>
      <c r="B80" s="205" t="s">
        <v>114</v>
      </c>
      <c r="C80" s="6" t="s">
        <v>103</v>
      </c>
      <c r="D80" s="6" t="s">
        <v>105</v>
      </c>
      <c r="E80" s="63">
        <f>SUM(F80:I80)</f>
        <v>6</v>
      </c>
      <c r="F80" s="66">
        <v>6</v>
      </c>
      <c r="G80" s="23"/>
      <c r="H80" s="23"/>
      <c r="I80" s="23"/>
    </row>
    <row r="81" spans="1:9" ht="16.5">
      <c r="A81" s="38" t="s">
        <v>523</v>
      </c>
      <c r="B81" s="205" t="s">
        <v>346</v>
      </c>
      <c r="C81" s="6" t="s">
        <v>343</v>
      </c>
      <c r="D81" s="6" t="s">
        <v>341</v>
      </c>
      <c r="E81" s="63">
        <f>SUM(F81:I81)</f>
        <v>6</v>
      </c>
      <c r="F81" s="66">
        <v>6</v>
      </c>
      <c r="G81" s="23"/>
      <c r="H81" s="23"/>
      <c r="I81" s="23"/>
    </row>
    <row r="82" spans="1:9" ht="16.5">
      <c r="A82" s="38" t="s">
        <v>523</v>
      </c>
      <c r="B82" s="205" t="s">
        <v>332</v>
      </c>
      <c r="C82" s="6" t="s">
        <v>333</v>
      </c>
      <c r="D82" s="42" t="s">
        <v>334</v>
      </c>
      <c r="E82" s="63">
        <f>SUM(F82:I82)</f>
        <v>6</v>
      </c>
      <c r="F82" s="67">
        <v>6</v>
      </c>
      <c r="G82" s="23"/>
      <c r="H82" s="23"/>
      <c r="I82" s="23"/>
    </row>
    <row r="83" spans="1:9" ht="16.5">
      <c r="A83" s="38" t="s">
        <v>523</v>
      </c>
      <c r="B83" s="205" t="s">
        <v>289</v>
      </c>
      <c r="C83" s="35" t="s">
        <v>290</v>
      </c>
      <c r="D83" s="35" t="s">
        <v>293</v>
      </c>
      <c r="E83" s="63">
        <f>SUM(F83:I83)</f>
        <v>6</v>
      </c>
      <c r="F83" s="23">
        <v>6</v>
      </c>
      <c r="G83" s="23"/>
      <c r="H83" s="23"/>
      <c r="I83" s="23"/>
    </row>
    <row r="84" spans="1:9" ht="16.5">
      <c r="A84" s="38" t="s">
        <v>524</v>
      </c>
      <c r="B84" s="205" t="s">
        <v>365</v>
      </c>
      <c r="C84" s="6" t="s">
        <v>366</v>
      </c>
      <c r="D84" s="6" t="s">
        <v>364</v>
      </c>
      <c r="E84" s="63">
        <f>SUM(F84:I84)</f>
        <v>5</v>
      </c>
      <c r="F84" s="66">
        <v>5</v>
      </c>
      <c r="G84" s="23"/>
      <c r="H84" s="23"/>
      <c r="I84" s="23"/>
    </row>
    <row r="85" spans="1:9" ht="16.5">
      <c r="A85" s="38" t="s">
        <v>524</v>
      </c>
      <c r="B85" s="205" t="s">
        <v>383</v>
      </c>
      <c r="C85" s="35" t="s">
        <v>384</v>
      </c>
      <c r="D85" s="35" t="s">
        <v>364</v>
      </c>
      <c r="E85" s="63">
        <f>SUM(F85:I85)</f>
        <v>5</v>
      </c>
      <c r="F85" s="23">
        <v>5</v>
      </c>
      <c r="G85" s="23"/>
      <c r="H85" s="23"/>
      <c r="I85" s="23"/>
    </row>
    <row r="86" spans="1:9" ht="16.5">
      <c r="A86" s="38" t="s">
        <v>524</v>
      </c>
      <c r="B86" s="205" t="s">
        <v>391</v>
      </c>
      <c r="C86" s="35" t="s">
        <v>392</v>
      </c>
      <c r="D86" s="35" t="s">
        <v>364</v>
      </c>
      <c r="E86" s="63">
        <f>SUM(F86:I86)</f>
        <v>5</v>
      </c>
      <c r="F86" s="23">
        <v>5</v>
      </c>
      <c r="G86" s="23"/>
      <c r="H86" s="23"/>
      <c r="I86" s="23"/>
    </row>
    <row r="87" spans="1:9" ht="16.5">
      <c r="A87" s="38" t="s">
        <v>524</v>
      </c>
      <c r="B87" s="205" t="s">
        <v>275</v>
      </c>
      <c r="C87" s="35" t="s">
        <v>262</v>
      </c>
      <c r="D87" s="35" t="s">
        <v>267</v>
      </c>
      <c r="E87" s="63">
        <f>SUM(F87:I87)</f>
        <v>5</v>
      </c>
      <c r="F87" s="23">
        <v>5</v>
      </c>
      <c r="G87" s="23"/>
      <c r="H87" s="23"/>
      <c r="I87" s="23"/>
    </row>
    <row r="88" spans="1:9" ht="16.5">
      <c r="A88" s="38" t="s">
        <v>524</v>
      </c>
      <c r="B88" s="205" t="s">
        <v>276</v>
      </c>
      <c r="C88" s="26" t="s">
        <v>263</v>
      </c>
      <c r="D88" s="26" t="s">
        <v>267</v>
      </c>
      <c r="E88" s="63">
        <f>SUM(F88:I88)</f>
        <v>5</v>
      </c>
      <c r="F88" s="23">
        <v>5</v>
      </c>
      <c r="G88" s="23"/>
      <c r="H88" s="23"/>
      <c r="I88" s="23"/>
    </row>
    <row r="89" spans="1:9" ht="16.5">
      <c r="A89" s="38" t="s">
        <v>524</v>
      </c>
      <c r="B89" s="205" t="s">
        <v>279</v>
      </c>
      <c r="C89" s="6" t="s">
        <v>266</v>
      </c>
      <c r="D89" s="6" t="s">
        <v>267</v>
      </c>
      <c r="E89" s="63">
        <f>SUM(F89:I89)</f>
        <v>5</v>
      </c>
      <c r="F89" s="66">
        <v>5</v>
      </c>
      <c r="G89" s="23"/>
      <c r="H89" s="23"/>
      <c r="I89" s="23"/>
    </row>
    <row r="90" spans="1:9" ht="16.5">
      <c r="A90" s="38" t="s">
        <v>524</v>
      </c>
      <c r="B90" s="205" t="s">
        <v>82</v>
      </c>
      <c r="C90" s="35" t="s">
        <v>72</v>
      </c>
      <c r="D90" s="35" t="s">
        <v>71</v>
      </c>
      <c r="E90" s="63">
        <f>SUM(F90:I90)</f>
        <v>5</v>
      </c>
      <c r="F90" s="23">
        <v>5</v>
      </c>
      <c r="G90" s="23"/>
      <c r="H90" s="23"/>
      <c r="I90" s="23"/>
    </row>
    <row r="91" spans="1:9" ht="16.5">
      <c r="A91" s="38" t="s">
        <v>524</v>
      </c>
      <c r="B91" s="205" t="s">
        <v>90</v>
      </c>
      <c r="C91" s="35" t="s">
        <v>81</v>
      </c>
      <c r="D91" s="35" t="s">
        <v>71</v>
      </c>
      <c r="E91" s="63">
        <f>SUM(F91:I91)</f>
        <v>5</v>
      </c>
      <c r="F91" s="23">
        <v>5</v>
      </c>
      <c r="G91" s="23"/>
      <c r="H91" s="23"/>
      <c r="I91" s="23"/>
    </row>
    <row r="92" spans="1:9" ht="16.5">
      <c r="A92" s="38" t="s">
        <v>524</v>
      </c>
      <c r="B92" s="205" t="s">
        <v>92</v>
      </c>
      <c r="C92" s="6" t="s">
        <v>91</v>
      </c>
      <c r="D92" s="6" t="s">
        <v>71</v>
      </c>
      <c r="E92" s="63">
        <f>SUM(F92:I92)</f>
        <v>5</v>
      </c>
      <c r="F92" s="67">
        <v>5</v>
      </c>
      <c r="G92" s="23"/>
      <c r="H92" s="23"/>
      <c r="I92" s="23"/>
    </row>
    <row r="93" spans="1:9" ht="16.5">
      <c r="A93" s="38" t="s">
        <v>524</v>
      </c>
      <c r="B93" s="205" t="s">
        <v>459</v>
      </c>
      <c r="C93" s="6" t="s">
        <v>451</v>
      </c>
      <c r="D93" s="6" t="s">
        <v>452</v>
      </c>
      <c r="E93" s="63">
        <f>SUM(F93:I93)</f>
        <v>5</v>
      </c>
      <c r="F93" s="66">
        <v>5</v>
      </c>
      <c r="G93" s="23"/>
      <c r="H93" s="23"/>
      <c r="I93" s="23"/>
    </row>
    <row r="94" spans="1:9" ht="16.5">
      <c r="A94" s="38" t="s">
        <v>524</v>
      </c>
      <c r="B94" s="205" t="s">
        <v>461</v>
      </c>
      <c r="C94" s="6" t="s">
        <v>454</v>
      </c>
      <c r="D94" s="6" t="s">
        <v>452</v>
      </c>
      <c r="E94" s="63">
        <f>SUM(F94:I94)</f>
        <v>5</v>
      </c>
      <c r="F94" s="23">
        <v>5</v>
      </c>
      <c r="G94" s="23"/>
      <c r="H94" s="23"/>
      <c r="I94" s="23"/>
    </row>
    <row r="95" spans="1:9" ht="16.5">
      <c r="A95" s="38" t="s">
        <v>524</v>
      </c>
      <c r="B95" s="205" t="s">
        <v>464</v>
      </c>
      <c r="C95" s="35" t="s">
        <v>457</v>
      </c>
      <c r="D95" s="35" t="s">
        <v>452</v>
      </c>
      <c r="E95" s="63">
        <f>SUM(F95:I95)</f>
        <v>5</v>
      </c>
      <c r="F95" s="23">
        <v>5</v>
      </c>
      <c r="G95" s="23"/>
      <c r="H95" s="23"/>
      <c r="I95" s="23"/>
    </row>
    <row r="96" spans="1:9" ht="16.5">
      <c r="A96" s="38" t="s">
        <v>524</v>
      </c>
      <c r="B96" s="205" t="s">
        <v>437</v>
      </c>
      <c r="C96" s="35" t="s">
        <v>428</v>
      </c>
      <c r="D96" s="35" t="s">
        <v>424</v>
      </c>
      <c r="E96" s="63">
        <f>SUM(F96:I96)</f>
        <v>5</v>
      </c>
      <c r="F96" s="23">
        <v>5</v>
      </c>
      <c r="G96" s="23"/>
      <c r="H96" s="23"/>
      <c r="I96" s="23"/>
    </row>
    <row r="97" spans="1:9" ht="16.5">
      <c r="A97" s="38" t="s">
        <v>524</v>
      </c>
      <c r="B97" s="205" t="s">
        <v>439</v>
      </c>
      <c r="C97" s="35" t="s">
        <v>430</v>
      </c>
      <c r="D97" s="35" t="s">
        <v>431</v>
      </c>
      <c r="E97" s="63">
        <f>SUM(F97:I97)</f>
        <v>5</v>
      </c>
      <c r="F97" s="23">
        <v>5</v>
      </c>
      <c r="G97" s="23"/>
      <c r="H97" s="23"/>
      <c r="I97" s="23"/>
    </row>
    <row r="98" spans="1:9" ht="16.5">
      <c r="A98" s="38" t="s">
        <v>524</v>
      </c>
      <c r="B98" s="205" t="s">
        <v>287</v>
      </c>
      <c r="C98" s="35" t="s">
        <v>288</v>
      </c>
      <c r="D98" s="35" t="s">
        <v>293</v>
      </c>
      <c r="E98" s="63">
        <f>SUM(F98:I98)</f>
        <v>5</v>
      </c>
      <c r="F98" s="23">
        <v>5</v>
      </c>
      <c r="G98" s="23"/>
      <c r="H98" s="23"/>
      <c r="I98" s="23"/>
    </row>
    <row r="99" spans="1:9" ht="16.5">
      <c r="A99" s="38" t="s">
        <v>525</v>
      </c>
      <c r="B99" s="205" t="s">
        <v>487</v>
      </c>
      <c r="C99" s="35" t="s">
        <v>478</v>
      </c>
      <c r="D99" s="35" t="s">
        <v>477</v>
      </c>
      <c r="E99" s="63">
        <f>SUM(F99:I99)</f>
        <v>4</v>
      </c>
      <c r="F99" s="23">
        <v>4</v>
      </c>
      <c r="G99" s="23"/>
      <c r="H99" s="23"/>
      <c r="I99" s="23"/>
    </row>
    <row r="100" spans="1:9" ht="16.5">
      <c r="A100" s="38" t="s">
        <v>525</v>
      </c>
      <c r="B100" s="205" t="s">
        <v>493</v>
      </c>
      <c r="C100" s="35" t="s">
        <v>484</v>
      </c>
      <c r="D100" s="35" t="s">
        <v>477</v>
      </c>
      <c r="E100" s="63">
        <f>SUM(F100:I100)</f>
        <v>4</v>
      </c>
      <c r="F100" s="23">
        <v>4</v>
      </c>
      <c r="G100" s="23"/>
      <c r="H100" s="23"/>
      <c r="I100" s="23"/>
    </row>
    <row r="101" spans="1:9" ht="16.5">
      <c r="A101" s="38" t="s">
        <v>525</v>
      </c>
      <c r="B101" s="205" t="s">
        <v>404</v>
      </c>
      <c r="C101" s="6" t="s">
        <v>405</v>
      </c>
      <c r="D101" s="6" t="s">
        <v>403</v>
      </c>
      <c r="E101" s="63">
        <f>SUM(F101:I101)</f>
        <v>4</v>
      </c>
      <c r="F101" s="67">
        <v>4</v>
      </c>
      <c r="G101" s="23"/>
      <c r="H101" s="23"/>
      <c r="I101" s="23"/>
    </row>
    <row r="102" spans="1:9" ht="16.5">
      <c r="A102" s="38" t="s">
        <v>525</v>
      </c>
      <c r="B102" s="205" t="s">
        <v>89</v>
      </c>
      <c r="C102" s="6" t="s">
        <v>80</v>
      </c>
      <c r="D102" s="6" t="s">
        <v>71</v>
      </c>
      <c r="E102" s="63">
        <f>SUM(F102:I102)</f>
        <v>4</v>
      </c>
      <c r="F102" s="67">
        <v>4</v>
      </c>
      <c r="G102" s="23"/>
      <c r="H102" s="23"/>
      <c r="I102" s="23"/>
    </row>
    <row r="103" spans="1:9" ht="16.5">
      <c r="A103" s="38" t="s">
        <v>525</v>
      </c>
      <c r="B103" s="205" t="s">
        <v>450</v>
      </c>
      <c r="C103" s="6" t="s">
        <v>447</v>
      </c>
      <c r="D103" s="6" t="s">
        <v>445</v>
      </c>
      <c r="E103" s="63">
        <f>SUM(F103:I103)</f>
        <v>4</v>
      </c>
      <c r="F103" s="67">
        <v>4</v>
      </c>
      <c r="G103" s="23"/>
      <c r="H103" s="23"/>
      <c r="I103" s="23"/>
    </row>
    <row r="104" spans="1:9" ht="16.5">
      <c r="A104" s="38" t="s">
        <v>525</v>
      </c>
      <c r="B104" s="205" t="s">
        <v>111</v>
      </c>
      <c r="C104" s="6" t="s">
        <v>100</v>
      </c>
      <c r="D104" s="6" t="s">
        <v>105</v>
      </c>
      <c r="E104" s="63">
        <f>SUM(F104:I104)</f>
        <v>4</v>
      </c>
      <c r="F104" s="66">
        <v>4</v>
      </c>
      <c r="G104" s="23"/>
      <c r="H104" s="23"/>
      <c r="I104" s="23"/>
    </row>
    <row r="105" spans="1:9" ht="16.5">
      <c r="A105" s="38" t="s">
        <v>525</v>
      </c>
      <c r="B105" s="205" t="s">
        <v>434</v>
      </c>
      <c r="C105" s="35" t="s">
        <v>425</v>
      </c>
      <c r="D105" s="35" t="s">
        <v>424</v>
      </c>
      <c r="E105" s="63">
        <f>SUM(F105:I105)</f>
        <v>4</v>
      </c>
      <c r="F105" s="23">
        <v>4</v>
      </c>
      <c r="G105" s="23"/>
      <c r="H105" s="23"/>
      <c r="I105" s="23"/>
    </row>
    <row r="106" spans="1:9" ht="16.5">
      <c r="A106" s="38" t="s">
        <v>525</v>
      </c>
      <c r="B106" s="205" t="s">
        <v>438</v>
      </c>
      <c r="C106" s="6" t="s">
        <v>429</v>
      </c>
      <c r="D106" s="6" t="s">
        <v>424</v>
      </c>
      <c r="E106" s="63">
        <f>SUM(F106:I106)</f>
        <v>4</v>
      </c>
      <c r="F106" s="67">
        <v>4</v>
      </c>
      <c r="G106" s="23"/>
      <c r="H106" s="23"/>
      <c r="I106" s="23"/>
    </row>
    <row r="107" spans="1:9" ht="16.5">
      <c r="A107" s="38" t="s">
        <v>525</v>
      </c>
      <c r="B107" s="205" t="s">
        <v>298</v>
      </c>
      <c r="C107" s="26" t="s">
        <v>294</v>
      </c>
      <c r="D107" s="26" t="s">
        <v>297</v>
      </c>
      <c r="E107" s="63">
        <f>SUM(F107:I107)</f>
        <v>4</v>
      </c>
      <c r="F107" s="23">
        <v>4</v>
      </c>
      <c r="G107" s="23"/>
      <c r="H107" s="23"/>
      <c r="I107" s="23"/>
    </row>
    <row r="108" spans="1:9" ht="16.5">
      <c r="A108" s="38" t="s">
        <v>525</v>
      </c>
      <c r="B108" s="205" t="s">
        <v>299</v>
      </c>
      <c r="C108" s="6" t="s">
        <v>295</v>
      </c>
      <c r="D108" s="6" t="s">
        <v>297</v>
      </c>
      <c r="E108" s="63">
        <f>SUM(F108:I108)</f>
        <v>4</v>
      </c>
      <c r="F108" s="67">
        <v>4</v>
      </c>
      <c r="G108" s="23"/>
      <c r="H108" s="23"/>
      <c r="I108" s="23"/>
    </row>
    <row r="109" spans="1:9" ht="16.5">
      <c r="A109" s="38" t="s">
        <v>526</v>
      </c>
      <c r="B109" s="205" t="s">
        <v>35</v>
      </c>
      <c r="C109" s="6" t="s">
        <v>33</v>
      </c>
      <c r="D109" s="6" t="s">
        <v>32</v>
      </c>
      <c r="E109" s="63">
        <f>SUM(F109:I109)</f>
        <v>3</v>
      </c>
      <c r="F109" s="23">
        <v>3</v>
      </c>
      <c r="G109" s="23"/>
      <c r="H109" s="23"/>
      <c r="I109" s="23"/>
    </row>
    <row r="110" spans="1:9" ht="16.5">
      <c r="A110" s="38" t="s">
        <v>526</v>
      </c>
      <c r="B110" s="205" t="s">
        <v>494</v>
      </c>
      <c r="C110" s="6" t="s">
        <v>485</v>
      </c>
      <c r="D110" s="6" t="s">
        <v>477</v>
      </c>
      <c r="E110" s="63">
        <f>SUM(F110:I110)</f>
        <v>3</v>
      </c>
      <c r="F110" s="23">
        <v>3</v>
      </c>
      <c r="G110" s="23"/>
      <c r="H110" s="23"/>
      <c r="I110" s="23"/>
    </row>
    <row r="111" spans="1:9" ht="16.5">
      <c r="A111" s="38" t="s">
        <v>526</v>
      </c>
      <c r="B111" s="205" t="s">
        <v>385</v>
      </c>
      <c r="C111" s="6" t="s">
        <v>386</v>
      </c>
      <c r="D111" s="6" t="s">
        <v>364</v>
      </c>
      <c r="E111" s="63">
        <f>SUM(F111:I111)</f>
        <v>3</v>
      </c>
      <c r="F111" s="66">
        <v>3</v>
      </c>
      <c r="G111" s="23"/>
      <c r="H111" s="23"/>
      <c r="I111" s="23"/>
    </row>
    <row r="112" spans="1:9" ht="16.5">
      <c r="A112" s="38" t="s">
        <v>526</v>
      </c>
      <c r="B112" s="205" t="s">
        <v>387</v>
      </c>
      <c r="C112" s="6" t="s">
        <v>388</v>
      </c>
      <c r="D112" s="6" t="s">
        <v>364</v>
      </c>
      <c r="E112" s="63">
        <f>SUM(F112:I112)</f>
        <v>3</v>
      </c>
      <c r="F112" s="23">
        <v>3</v>
      </c>
      <c r="G112" s="23"/>
      <c r="H112" s="23"/>
      <c r="I112" s="23"/>
    </row>
    <row r="113" spans="1:9" ht="16.5">
      <c r="A113" s="38" t="s">
        <v>526</v>
      </c>
      <c r="B113" s="205" t="s">
        <v>274</v>
      </c>
      <c r="C113" s="6" t="s">
        <v>261</v>
      </c>
      <c r="D113" s="6" t="s">
        <v>267</v>
      </c>
      <c r="E113" s="63">
        <f>SUM(F113:I113)</f>
        <v>3</v>
      </c>
      <c r="F113" s="67">
        <v>3</v>
      </c>
      <c r="G113" s="23"/>
      <c r="H113" s="23"/>
      <c r="I113" s="23"/>
    </row>
    <row r="114" spans="1:9" ht="16.5">
      <c r="A114" s="38" t="s">
        <v>526</v>
      </c>
      <c r="B114" s="205" t="s">
        <v>277</v>
      </c>
      <c r="C114" s="39" t="s">
        <v>264</v>
      </c>
      <c r="D114" s="39" t="s">
        <v>267</v>
      </c>
      <c r="E114" s="63">
        <f>SUM(F114:I114)</f>
        <v>3</v>
      </c>
      <c r="F114" s="23">
        <v>3</v>
      </c>
      <c r="G114" s="23"/>
      <c r="H114" s="23"/>
      <c r="I114" s="23"/>
    </row>
    <row r="115" spans="1:9" ht="16.5">
      <c r="A115" s="38" t="s">
        <v>526</v>
      </c>
      <c r="B115" s="205" t="s">
        <v>69</v>
      </c>
      <c r="C115" s="35" t="s">
        <v>67</v>
      </c>
      <c r="D115" s="35" t="s">
        <v>71</v>
      </c>
      <c r="E115" s="63">
        <f>SUM(F115:I115)</f>
        <v>3</v>
      </c>
      <c r="F115" s="23">
        <v>3</v>
      </c>
      <c r="G115" s="23"/>
      <c r="H115" s="23"/>
      <c r="I115" s="23"/>
    </row>
    <row r="116" spans="1:9" ht="16.5">
      <c r="A116" s="38" t="s">
        <v>526</v>
      </c>
      <c r="B116" s="205" t="s">
        <v>86</v>
      </c>
      <c r="C116" s="35" t="s">
        <v>76</v>
      </c>
      <c r="D116" s="35" t="s">
        <v>71</v>
      </c>
      <c r="E116" s="63">
        <f>SUM(F116:I116)</f>
        <v>3</v>
      </c>
      <c r="F116" s="23">
        <v>3</v>
      </c>
      <c r="G116" s="23"/>
      <c r="H116" s="23"/>
      <c r="I116" s="23"/>
    </row>
    <row r="117" spans="1:9" ht="16.5">
      <c r="A117" s="38" t="s">
        <v>526</v>
      </c>
      <c r="B117" s="205" t="s">
        <v>244</v>
      </c>
      <c r="C117" s="6" t="s">
        <v>245</v>
      </c>
      <c r="D117" s="6" t="s">
        <v>254</v>
      </c>
      <c r="E117" s="63">
        <f>SUM(F117:I117)</f>
        <v>3</v>
      </c>
      <c r="F117" s="66">
        <v>3</v>
      </c>
      <c r="G117" s="23"/>
      <c r="H117" s="23"/>
      <c r="I117" s="23"/>
    </row>
    <row r="118" spans="1:9" ht="16.5">
      <c r="A118" s="38" t="s">
        <v>526</v>
      </c>
      <c r="B118" s="205" t="s">
        <v>110</v>
      </c>
      <c r="C118" s="43" t="s">
        <v>99</v>
      </c>
      <c r="D118" s="35" t="s">
        <v>105</v>
      </c>
      <c r="E118" s="63">
        <f>SUM(F118:I118)</f>
        <v>3</v>
      </c>
      <c r="F118" s="23">
        <v>3</v>
      </c>
      <c r="G118" s="23"/>
      <c r="H118" s="23"/>
      <c r="I118" s="23"/>
    </row>
    <row r="119" spans="1:9" ht="16.5">
      <c r="A119" s="38" t="s">
        <v>526</v>
      </c>
      <c r="B119" s="205" t="s">
        <v>113</v>
      </c>
      <c r="C119" s="6" t="s">
        <v>102</v>
      </c>
      <c r="D119" s="6" t="s">
        <v>105</v>
      </c>
      <c r="E119" s="63">
        <f>SUM(F119:I119)</f>
        <v>3</v>
      </c>
      <c r="F119" s="67">
        <v>3</v>
      </c>
      <c r="G119" s="23"/>
      <c r="H119" s="23"/>
      <c r="I119" s="23"/>
    </row>
    <row r="120" spans="1:9" ht="16.5">
      <c r="A120" s="38" t="s">
        <v>526</v>
      </c>
      <c r="B120" s="205" t="s">
        <v>115</v>
      </c>
      <c r="C120" s="35" t="s">
        <v>104</v>
      </c>
      <c r="D120" s="35" t="s">
        <v>105</v>
      </c>
      <c r="E120" s="63">
        <f>SUM(F120:I120)</f>
        <v>3</v>
      </c>
      <c r="F120" s="23">
        <v>3</v>
      </c>
      <c r="G120" s="23"/>
      <c r="H120" s="23"/>
      <c r="I120" s="23"/>
    </row>
    <row r="121" spans="1:9" ht="16.5">
      <c r="A121" s="38" t="s">
        <v>526</v>
      </c>
      <c r="B121" s="205" t="s">
        <v>345</v>
      </c>
      <c r="C121" s="6" t="s">
        <v>342</v>
      </c>
      <c r="D121" s="6" t="s">
        <v>341</v>
      </c>
      <c r="E121" s="63">
        <f>SUM(F121:I121)</f>
        <v>3</v>
      </c>
      <c r="F121" s="66">
        <v>3</v>
      </c>
      <c r="G121" s="23"/>
      <c r="H121" s="23"/>
      <c r="I121" s="23"/>
    </row>
    <row r="122" spans="1:9" ht="16.5">
      <c r="A122" s="38" t="s">
        <v>526</v>
      </c>
      <c r="B122" s="205" t="s">
        <v>433</v>
      </c>
      <c r="C122" s="6" t="s">
        <v>423</v>
      </c>
      <c r="D122" s="6" t="s">
        <v>424</v>
      </c>
      <c r="E122" s="63">
        <f>SUM(F122:I122)</f>
        <v>3</v>
      </c>
      <c r="F122" s="66">
        <v>3</v>
      </c>
      <c r="G122" s="23"/>
      <c r="H122" s="23"/>
      <c r="I122" s="23"/>
    </row>
    <row r="123" spans="1:9" ht="16.5">
      <c r="A123" s="38" t="s">
        <v>526</v>
      </c>
      <c r="B123" s="205" t="s">
        <v>300</v>
      </c>
      <c r="C123" s="6" t="s">
        <v>296</v>
      </c>
      <c r="D123" s="6" t="s">
        <v>297</v>
      </c>
      <c r="E123" s="63">
        <f>SUM(F123:I123)</f>
        <v>3</v>
      </c>
      <c r="F123" s="66">
        <v>3</v>
      </c>
      <c r="G123" s="23"/>
      <c r="H123" s="23"/>
      <c r="I123" s="23"/>
    </row>
    <row r="124" spans="1:9" ht="16.5">
      <c r="A124" s="38" t="s">
        <v>527</v>
      </c>
      <c r="B124" s="205" t="s">
        <v>311</v>
      </c>
      <c r="C124" s="35" t="s">
        <v>312</v>
      </c>
      <c r="D124" s="35" t="s">
        <v>327</v>
      </c>
      <c r="E124" s="63">
        <f>SUM(F124:I124)</f>
        <v>2</v>
      </c>
      <c r="F124" s="23">
        <v>2</v>
      </c>
      <c r="G124" s="23"/>
      <c r="H124" s="23"/>
      <c r="I124" s="23"/>
    </row>
    <row r="125" spans="1:9" ht="16.5">
      <c r="A125" s="38" t="s">
        <v>527</v>
      </c>
      <c r="B125" s="205" t="s">
        <v>319</v>
      </c>
      <c r="C125" s="6" t="s">
        <v>320</v>
      </c>
      <c r="D125" s="6" t="s">
        <v>327</v>
      </c>
      <c r="E125" s="63">
        <f>SUM(F125:I125)</f>
        <v>2</v>
      </c>
      <c r="F125" s="66">
        <v>2</v>
      </c>
      <c r="G125" s="23"/>
      <c r="H125" s="23"/>
      <c r="I125" s="23"/>
    </row>
    <row r="126" spans="1:9" ht="16.5">
      <c r="A126" s="38" t="s">
        <v>527</v>
      </c>
      <c r="B126" s="205" t="s">
        <v>486</v>
      </c>
      <c r="C126" s="39" t="s">
        <v>476</v>
      </c>
      <c r="D126" s="39" t="s">
        <v>477</v>
      </c>
      <c r="E126" s="63">
        <f>SUM(F126:I126)</f>
        <v>2</v>
      </c>
      <c r="F126" s="23">
        <v>2</v>
      </c>
      <c r="G126" s="23"/>
      <c r="H126" s="23"/>
      <c r="I126" s="23"/>
    </row>
    <row r="127" spans="1:9" ht="16.5">
      <c r="A127" s="38" t="s">
        <v>527</v>
      </c>
      <c r="B127" s="205" t="s">
        <v>393</v>
      </c>
      <c r="C127" s="6" t="s">
        <v>394</v>
      </c>
      <c r="D127" s="6" t="s">
        <v>364</v>
      </c>
      <c r="E127" s="63">
        <f>SUM(F127:I127)</f>
        <v>2</v>
      </c>
      <c r="F127" s="66">
        <v>2</v>
      </c>
      <c r="G127" s="23"/>
      <c r="H127" s="23"/>
      <c r="I127" s="23"/>
    </row>
    <row r="128" spans="1:9" ht="16.5">
      <c r="A128" s="38" t="s">
        <v>527</v>
      </c>
      <c r="B128" s="205" t="s">
        <v>85</v>
      </c>
      <c r="C128" s="35" t="s">
        <v>75</v>
      </c>
      <c r="D128" s="35" t="s">
        <v>71</v>
      </c>
      <c r="E128" s="63">
        <f>SUM(F128:I128)</f>
        <v>2</v>
      </c>
      <c r="F128" s="23">
        <v>2</v>
      </c>
      <c r="G128" s="23"/>
      <c r="H128" s="23"/>
      <c r="I128" s="23"/>
    </row>
    <row r="129" spans="1:9" ht="16.5">
      <c r="A129" s="38" t="s">
        <v>527</v>
      </c>
      <c r="B129" s="205" t="s">
        <v>239</v>
      </c>
      <c r="C129" s="6" t="s">
        <v>237</v>
      </c>
      <c r="D129" s="6" t="s">
        <v>241</v>
      </c>
      <c r="E129" s="63">
        <f>SUM(F129:I129)</f>
        <v>2</v>
      </c>
      <c r="F129" s="66">
        <v>2</v>
      </c>
      <c r="G129" s="23"/>
      <c r="H129" s="23"/>
      <c r="I129" s="23"/>
    </row>
    <row r="130" spans="1:9" ht="16.5">
      <c r="A130" s="38" t="s">
        <v>527</v>
      </c>
      <c r="B130" s="205" t="s">
        <v>440</v>
      </c>
      <c r="C130" s="6" t="s">
        <v>432</v>
      </c>
      <c r="D130" s="6" t="s">
        <v>424</v>
      </c>
      <c r="E130" s="63">
        <f>SUM(F130:I130)</f>
        <v>2</v>
      </c>
      <c r="F130" s="66">
        <v>2</v>
      </c>
      <c r="G130" s="23"/>
      <c r="H130" s="23"/>
      <c r="I130" s="23"/>
    </row>
    <row r="131" spans="1:9" ht="16.5">
      <c r="A131" s="38" t="s">
        <v>528</v>
      </c>
      <c r="B131" s="205" t="s">
        <v>231</v>
      </c>
      <c r="C131" s="6" t="s">
        <v>232</v>
      </c>
      <c r="D131" s="6" t="s">
        <v>235</v>
      </c>
      <c r="E131" s="63">
        <f>SUM(F131:I131)</f>
        <v>1</v>
      </c>
      <c r="F131" s="67">
        <v>1</v>
      </c>
      <c r="G131" s="23"/>
      <c r="H131" s="23"/>
      <c r="I131" s="23"/>
    </row>
    <row r="132" spans="1:9" ht="16.5">
      <c r="A132" s="38" t="s">
        <v>528</v>
      </c>
      <c r="B132" s="205" t="s">
        <v>389</v>
      </c>
      <c r="C132" s="6" t="s">
        <v>390</v>
      </c>
      <c r="D132" s="6" t="s">
        <v>364</v>
      </c>
      <c r="E132" s="63">
        <f>SUM(F132:I132)</f>
        <v>1</v>
      </c>
      <c r="F132" s="23">
        <v>1</v>
      </c>
      <c r="G132" s="23"/>
      <c r="H132" s="23"/>
      <c r="I132" s="23"/>
    </row>
    <row r="133" spans="1:9" ht="16.5">
      <c r="A133" s="38" t="s">
        <v>500</v>
      </c>
      <c r="B133" s="205" t="s">
        <v>367</v>
      </c>
      <c r="C133" s="35" t="s">
        <v>368</v>
      </c>
      <c r="D133" s="35" t="s">
        <v>364</v>
      </c>
      <c r="E133" s="63">
        <f>SUM(F133:I133)</f>
        <v>0</v>
      </c>
      <c r="F133" s="23">
        <v>0</v>
      </c>
      <c r="G133" s="23"/>
      <c r="H133" s="23"/>
      <c r="I133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Evgenii Demin</cp:lastModifiedBy>
  <dcterms:created xsi:type="dcterms:W3CDTF">2010-10-12T09:29:11Z</dcterms:created>
  <dcterms:modified xsi:type="dcterms:W3CDTF">2015-10-22T10:09:27Z</dcterms:modified>
  <cp:category/>
  <cp:version/>
  <cp:contentType/>
  <cp:contentStatus/>
</cp:coreProperties>
</file>