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9035" windowHeight="10680" activeTab="1"/>
  </bookViews>
  <sheets>
    <sheet name="Команды" sheetId="1" r:id="rId1"/>
    <sheet name="Расплюсовка" sheetId="2" r:id="rId2"/>
    <sheet name="Спорные" sheetId="3" r:id="rId3"/>
    <sheet name="Таблица тура" sheetId="4" r:id="rId4"/>
    <sheet name="Таблица общая" sheetId="5" r:id="rId5"/>
    <sheet name="Таблица российская" sheetId="6" r:id="rId6"/>
  </sheets>
  <definedNames/>
  <calcPr fullCalcOnLoad="1"/>
</workbook>
</file>

<file path=xl/sharedStrings.xml><?xml version="1.0" encoding="utf-8"?>
<sst xmlns="http://schemas.openxmlformats.org/spreadsheetml/2006/main" count="3087" uniqueCount="701">
  <si>
    <t>Название команды</t>
  </si>
  <si>
    <t>Город</t>
  </si>
  <si>
    <t>Тур №1</t>
  </si>
  <si>
    <t>Тур №2</t>
  </si>
  <si>
    <t>Место</t>
  </si>
  <si>
    <t>Команда</t>
  </si>
  <si>
    <t>Итого</t>
  </si>
  <si>
    <t>% взявших команд</t>
  </si>
  <si>
    <t>Азербайджан</t>
  </si>
  <si>
    <t>Армения</t>
  </si>
  <si>
    <t>Беларусь</t>
  </si>
  <si>
    <t>Литва</t>
  </si>
  <si>
    <t>Россия</t>
  </si>
  <si>
    <t>Узбекистан</t>
  </si>
  <si>
    <t>Украина</t>
  </si>
  <si>
    <t>Цветовая гамма стран (базовый цвет)</t>
  </si>
  <si>
    <t>mid</t>
  </si>
  <si>
    <t>%%: 20-80</t>
  </si>
  <si>
    <t>%%: 30-70</t>
  </si>
  <si>
    <t>Stage proportion</t>
  </si>
  <si>
    <t>:</t>
  </si>
  <si>
    <t>%%: &gt;=50</t>
  </si>
  <si>
    <t>5max - 5min</t>
  </si>
  <si>
    <t>3max - 3min</t>
  </si>
  <si>
    <t>Сумма</t>
  </si>
  <si>
    <t>Тур 1</t>
  </si>
  <si>
    <t>Тур 2</t>
  </si>
  <si>
    <t>Тур 3</t>
  </si>
  <si>
    <t>Тур 4</t>
  </si>
  <si>
    <t>ID</t>
  </si>
  <si>
    <t>Ш / М</t>
  </si>
  <si>
    <t>Кушетка Фрейда</t>
  </si>
  <si>
    <t>Красноярск</t>
  </si>
  <si>
    <t>Желтая подводная лодка</t>
  </si>
  <si>
    <t>RU2401001</t>
  </si>
  <si>
    <t>RU2401002</t>
  </si>
  <si>
    <t>Z</t>
  </si>
  <si>
    <t>RU5201001</t>
  </si>
  <si>
    <t>RU5201002</t>
  </si>
  <si>
    <t>Нижний Новгород</t>
  </si>
  <si>
    <t>Команда А</t>
  </si>
  <si>
    <t>Чуть выше плинтуса</t>
  </si>
  <si>
    <t>А.Т.О.М.</t>
  </si>
  <si>
    <t>Енот Александр</t>
  </si>
  <si>
    <t>Октет имени Льва Пигалицина</t>
  </si>
  <si>
    <t>Дзержинск</t>
  </si>
  <si>
    <t>Зеленый с жасмином</t>
  </si>
  <si>
    <t>КурСор</t>
  </si>
  <si>
    <t>RU5201003</t>
  </si>
  <si>
    <t>RU5201004</t>
  </si>
  <si>
    <t>RU5201005</t>
  </si>
  <si>
    <t>RU5201006</t>
  </si>
  <si>
    <t>RU5201007</t>
  </si>
  <si>
    <t>RU5201008</t>
  </si>
  <si>
    <t>RU5201009</t>
  </si>
  <si>
    <t>RU5201010</t>
  </si>
  <si>
    <t>RU5201011</t>
  </si>
  <si>
    <t>Замок Иф-младший</t>
  </si>
  <si>
    <t>RU5201012</t>
  </si>
  <si>
    <t>Дивергенты</t>
  </si>
  <si>
    <t>Нижневартовск</t>
  </si>
  <si>
    <t>Snowflakes</t>
  </si>
  <si>
    <t>Vox Rationis</t>
  </si>
  <si>
    <t>Const</t>
  </si>
  <si>
    <t>Уральские корифеи</t>
  </si>
  <si>
    <t>Жёлтая подводная лодка</t>
  </si>
  <si>
    <t>Чайники</t>
  </si>
  <si>
    <t>Виктория</t>
  </si>
  <si>
    <t>ООН</t>
  </si>
  <si>
    <t>Дети Омеги</t>
  </si>
  <si>
    <t>Нижний Тагил</t>
  </si>
  <si>
    <t>RU8602001</t>
  </si>
  <si>
    <t>RU8602002</t>
  </si>
  <si>
    <t>RU6602001</t>
  </si>
  <si>
    <t>RU6602002</t>
  </si>
  <si>
    <t>RU6602003</t>
  </si>
  <si>
    <t>RU6602004</t>
  </si>
  <si>
    <t>RU6602005</t>
  </si>
  <si>
    <t>RU6602006</t>
  </si>
  <si>
    <t>RU6602007</t>
  </si>
  <si>
    <t>RU6602008</t>
  </si>
  <si>
    <t>Радужные варежки</t>
  </si>
  <si>
    <t>ОК, Гегель</t>
  </si>
  <si>
    <t>Ф</t>
  </si>
  <si>
    <t>Alpen Gold</t>
  </si>
  <si>
    <t>Растафари</t>
  </si>
  <si>
    <t>Роковые яйца</t>
  </si>
  <si>
    <t>Котики Апокалипсиса</t>
  </si>
  <si>
    <t>Солянка</t>
  </si>
  <si>
    <t>42 градуса по Фаренгейту</t>
  </si>
  <si>
    <t>Минск</t>
  </si>
  <si>
    <t>номер вопроса</t>
  </si>
  <si>
    <t>ответ команды</t>
  </si>
  <si>
    <t>вердикт</t>
  </si>
  <si>
    <t>обоснование</t>
  </si>
  <si>
    <t>Экватор</t>
  </si>
  <si>
    <t>Клайпеда</t>
  </si>
  <si>
    <t>Меридиан</t>
  </si>
  <si>
    <t>Эврика</t>
  </si>
  <si>
    <t>Smile</t>
  </si>
  <si>
    <t>Панды</t>
  </si>
  <si>
    <t>Атомы</t>
  </si>
  <si>
    <t xml:space="preserve">Жаренные гвозди </t>
  </si>
  <si>
    <t xml:space="preserve">Старая гвардия </t>
  </si>
  <si>
    <t>Анархисты</t>
  </si>
  <si>
    <t>LT0101001</t>
  </si>
  <si>
    <t>LT0101002</t>
  </si>
  <si>
    <t>LT0101003</t>
  </si>
  <si>
    <t>LT0101004</t>
  </si>
  <si>
    <t>LT0101005</t>
  </si>
  <si>
    <t>LT0101006</t>
  </si>
  <si>
    <t>LT0101007</t>
  </si>
  <si>
    <t>LT0101008</t>
  </si>
  <si>
    <t>LT0101009</t>
  </si>
  <si>
    <t>BY0501001</t>
  </si>
  <si>
    <t>Десяточка</t>
  </si>
  <si>
    <t>BY0501002</t>
  </si>
  <si>
    <t>Криптонит</t>
  </si>
  <si>
    <t>BY0501003</t>
  </si>
  <si>
    <t>Анчутки</t>
  </si>
  <si>
    <t>BY0501004</t>
  </si>
  <si>
    <t>Рыжие орлы</t>
  </si>
  <si>
    <t>BY0501005</t>
  </si>
  <si>
    <t>Оранжевый зигзаг</t>
  </si>
  <si>
    <t>BY0501006</t>
  </si>
  <si>
    <t>Нейтрино</t>
  </si>
  <si>
    <t>BY0501007</t>
  </si>
  <si>
    <t>ДЭКОС</t>
  </si>
  <si>
    <t>BY0501008</t>
  </si>
  <si>
    <t>Квин</t>
  </si>
  <si>
    <t>BY0501009</t>
  </si>
  <si>
    <t>Arctic bison</t>
  </si>
  <si>
    <t>BY0501010</t>
  </si>
  <si>
    <t>Котелок идей</t>
  </si>
  <si>
    <t>Stravita</t>
  </si>
  <si>
    <t>Борисов</t>
  </si>
  <si>
    <t>RU3201001</t>
  </si>
  <si>
    <t>Вольвокс</t>
  </si>
  <si>
    <t>RU3201002</t>
  </si>
  <si>
    <t>Удача Плюс</t>
  </si>
  <si>
    <t>RU3201003</t>
  </si>
  <si>
    <t>T.E.S.L.A.</t>
  </si>
  <si>
    <t>RU3201004</t>
  </si>
  <si>
    <t>Пиксели</t>
  </si>
  <si>
    <t>RU3201005</t>
  </si>
  <si>
    <t>Роден</t>
  </si>
  <si>
    <t>Брянск</t>
  </si>
  <si>
    <t>Чебуреки</t>
  </si>
  <si>
    <t>Оптимисты</t>
  </si>
  <si>
    <t>RU6202001</t>
  </si>
  <si>
    <t>RU6202002</t>
  </si>
  <si>
    <t>Сасово</t>
  </si>
  <si>
    <t>Кустарёвка</t>
  </si>
  <si>
    <t>RU6001001</t>
  </si>
  <si>
    <t>Наследники Великой Империи</t>
  </si>
  <si>
    <t>RU6001002</t>
  </si>
  <si>
    <t>Победители по жизни</t>
  </si>
  <si>
    <t>RU6001003</t>
  </si>
  <si>
    <t>Пингвины</t>
  </si>
  <si>
    <t>RU6001004</t>
  </si>
  <si>
    <t>Летучий нидерландец</t>
  </si>
  <si>
    <t>RU6001005</t>
  </si>
  <si>
    <t>Аристократы</t>
  </si>
  <si>
    <t>RU6001007</t>
  </si>
  <si>
    <t>220 вольт</t>
  </si>
  <si>
    <t>Великие Луки</t>
  </si>
  <si>
    <t>Олимп</t>
  </si>
  <si>
    <t>Космический ПервоЗверь</t>
  </si>
  <si>
    <t>Искусственный интеллект</t>
  </si>
  <si>
    <t>Шестое Чувство</t>
  </si>
  <si>
    <t>Carpe Diem</t>
  </si>
  <si>
    <t>Едiная Имперiя</t>
  </si>
  <si>
    <t>Палеолитский Вопль</t>
  </si>
  <si>
    <t>Отряд Дамблдора</t>
  </si>
  <si>
    <t>Как ПойДет</t>
  </si>
  <si>
    <t>МОЗГ</t>
  </si>
  <si>
    <t>Барремский Ярус</t>
  </si>
  <si>
    <t>5 + 1</t>
  </si>
  <si>
    <t>Липецк</t>
  </si>
  <si>
    <t>RU4801001</t>
  </si>
  <si>
    <t>RU4801002</t>
  </si>
  <si>
    <t>RU4801003</t>
  </si>
  <si>
    <t>RU4801004</t>
  </si>
  <si>
    <t>RU4801005</t>
  </si>
  <si>
    <t>RU4801006</t>
  </si>
  <si>
    <t>RU4801007</t>
  </si>
  <si>
    <t>RU4801008</t>
  </si>
  <si>
    <t>RU4801009</t>
  </si>
  <si>
    <t>RU4801010</t>
  </si>
  <si>
    <t>RU4801011</t>
  </si>
  <si>
    <t>RU4801012</t>
  </si>
  <si>
    <t>Шпроты Шредингера</t>
  </si>
  <si>
    <t>Пермь</t>
  </si>
  <si>
    <t>Котики против печальки</t>
  </si>
  <si>
    <t>RU5901001</t>
  </si>
  <si>
    <t>RU5901002</t>
  </si>
  <si>
    <t>RU8601001</t>
  </si>
  <si>
    <t>Эрудиты</t>
  </si>
  <si>
    <t>RU8601002</t>
  </si>
  <si>
    <t>Маркеры</t>
  </si>
  <si>
    <t>RU8601003</t>
  </si>
  <si>
    <t>Как? С кем? И почему?</t>
  </si>
  <si>
    <t>RU8601004</t>
  </si>
  <si>
    <t>Загон Кука</t>
  </si>
  <si>
    <t>Ханты-Мансийск</t>
  </si>
  <si>
    <t>Анатомия разума</t>
  </si>
  <si>
    <t>Панчакона</t>
  </si>
  <si>
    <t>Сломанный циферблат</t>
  </si>
  <si>
    <t>Тюмень</t>
  </si>
  <si>
    <t>RU7201001</t>
  </si>
  <si>
    <t>RU7201002</t>
  </si>
  <si>
    <t>RU7201003</t>
  </si>
  <si>
    <t>RU2901001</t>
  </si>
  <si>
    <t>КПСС</t>
  </si>
  <si>
    <t>RU2902001</t>
  </si>
  <si>
    <t>Северодвинск</t>
  </si>
  <si>
    <t>Солярис</t>
  </si>
  <si>
    <t>Нестандарты</t>
  </si>
  <si>
    <t>BY0502001</t>
  </si>
  <si>
    <t>BY0502002</t>
  </si>
  <si>
    <t>Жодино</t>
  </si>
  <si>
    <t>RU2901002</t>
  </si>
  <si>
    <t>Elsky.cor</t>
  </si>
  <si>
    <t>RU2901003</t>
  </si>
  <si>
    <t>БезднА</t>
  </si>
  <si>
    <t>RU2901004</t>
  </si>
  <si>
    <t>Команда Козульного комбината</t>
  </si>
  <si>
    <t>RU2901005</t>
  </si>
  <si>
    <t>Наследие</t>
  </si>
  <si>
    <t>RU2901006</t>
  </si>
  <si>
    <t>ООО "ООО"</t>
  </si>
  <si>
    <t>RU2901007</t>
  </si>
  <si>
    <t>Пассажирские наездники на верблюдах</t>
  </si>
  <si>
    <t>RU2901008</t>
  </si>
  <si>
    <t>Синусоида енота</t>
  </si>
  <si>
    <t>RU2901009</t>
  </si>
  <si>
    <t>СПОК</t>
  </si>
  <si>
    <t>Архангельск</t>
  </si>
  <si>
    <t>RU7601001</t>
  </si>
  <si>
    <t>Пи</t>
  </si>
  <si>
    <t>RU7601002</t>
  </si>
  <si>
    <t>Нуль</t>
  </si>
  <si>
    <t>RU7601003</t>
  </si>
  <si>
    <t>Е</t>
  </si>
  <si>
    <t>Ярославль</t>
  </si>
  <si>
    <t>RU4001001</t>
  </si>
  <si>
    <t>Проект "Разгром"</t>
  </si>
  <si>
    <t>RU4001002</t>
  </si>
  <si>
    <t>Пришли посидеть</t>
  </si>
  <si>
    <t>Калуга</t>
  </si>
  <si>
    <t>Hellборщ</t>
  </si>
  <si>
    <t>Смоленск</t>
  </si>
  <si>
    <t>MIFIтуум мобиле</t>
  </si>
  <si>
    <t>Какоеэточто</t>
  </si>
  <si>
    <t>RU6701001</t>
  </si>
  <si>
    <t>RU6701002</t>
  </si>
  <si>
    <t>RU6701003</t>
  </si>
  <si>
    <t>BY0701001</t>
  </si>
  <si>
    <t>BY0701002</t>
  </si>
  <si>
    <t>BY0701003</t>
  </si>
  <si>
    <t>BY0701004</t>
  </si>
  <si>
    <t>BY0701005</t>
  </si>
  <si>
    <t>BY0701006</t>
  </si>
  <si>
    <t>BY0701007</t>
  </si>
  <si>
    <t>BY0701008</t>
  </si>
  <si>
    <t>BY0701009</t>
  </si>
  <si>
    <t>BY0701010</t>
  </si>
  <si>
    <t>BY0501011</t>
  </si>
  <si>
    <t>BY0501012</t>
  </si>
  <si>
    <t>Будильник</t>
  </si>
  <si>
    <t>Тоншаево</t>
  </si>
  <si>
    <t>RU5202001</t>
  </si>
  <si>
    <t>RU3801001</t>
  </si>
  <si>
    <t>Бозон Хиггса</t>
  </si>
  <si>
    <t>Иркутск</t>
  </si>
  <si>
    <t>RU3801002</t>
  </si>
  <si>
    <t>ZOG</t>
  </si>
  <si>
    <t>RU3801003</t>
  </si>
  <si>
    <t>Инфа-100</t>
  </si>
  <si>
    <t>RU3801004</t>
  </si>
  <si>
    <t>Сталин печёт блины</t>
  </si>
  <si>
    <t>RU3801005</t>
  </si>
  <si>
    <t>Марс</t>
  </si>
  <si>
    <t>RU3801006</t>
  </si>
  <si>
    <t>Тартар</t>
  </si>
  <si>
    <t>RU3801007</t>
  </si>
  <si>
    <t>Аутята</t>
  </si>
  <si>
    <t>RU3801008</t>
  </si>
  <si>
    <t>Астрологические ёжики</t>
  </si>
  <si>
    <t>RU3801009</t>
  </si>
  <si>
    <t>Лёгкая ирония</t>
  </si>
  <si>
    <t>RU3801010</t>
  </si>
  <si>
    <t>Деловой грейпфрут</t>
  </si>
  <si>
    <t>RU3801011</t>
  </si>
  <si>
    <t>Совушки</t>
  </si>
  <si>
    <t>RU3801012</t>
  </si>
  <si>
    <t>Единорожики</t>
  </si>
  <si>
    <t>RU3801013</t>
  </si>
  <si>
    <t>Гротеск</t>
  </si>
  <si>
    <t>RU3801014</t>
  </si>
  <si>
    <t>Дай Леща</t>
  </si>
  <si>
    <t>RU3801015</t>
  </si>
  <si>
    <t>Шок и трепет</t>
  </si>
  <si>
    <t>RU3801016</t>
  </si>
  <si>
    <t>Квалифицированный ананас</t>
  </si>
  <si>
    <t>RU3801017</t>
  </si>
  <si>
    <t>Фуфламицин</t>
  </si>
  <si>
    <t>Ангарск</t>
  </si>
  <si>
    <t>AM0101001</t>
  </si>
  <si>
    <t>Ереван</t>
  </si>
  <si>
    <t>Фарго</t>
  </si>
  <si>
    <t>RU3701001</t>
  </si>
  <si>
    <t>Фрегат</t>
  </si>
  <si>
    <t>Иваново</t>
  </si>
  <si>
    <t>RU3701002</t>
  </si>
  <si>
    <t>Легион 22</t>
  </si>
  <si>
    <t>RU3701003</t>
  </si>
  <si>
    <t>ФФФ</t>
  </si>
  <si>
    <t>RU3701004</t>
  </si>
  <si>
    <t>Link-22</t>
  </si>
  <si>
    <t>RU5401001</t>
  </si>
  <si>
    <t>Без пяти пол пятого</t>
  </si>
  <si>
    <t>Новосибирск</t>
  </si>
  <si>
    <t>RU5401002</t>
  </si>
  <si>
    <t>А5</t>
  </si>
  <si>
    <t>Бугагашенька</t>
  </si>
  <si>
    <t>Казань</t>
  </si>
  <si>
    <t>Молодежь Казани</t>
  </si>
  <si>
    <t>РАДА</t>
  </si>
  <si>
    <t>RU1601001</t>
  </si>
  <si>
    <t>RU1601002</t>
  </si>
  <si>
    <t>RU1601003</t>
  </si>
  <si>
    <t>Golden Brain</t>
  </si>
  <si>
    <t>Томск</t>
  </si>
  <si>
    <t>Альфа Кентавра</t>
  </si>
  <si>
    <t>Альфачи</t>
  </si>
  <si>
    <t>Бесконечные оппенгеймеры</t>
  </si>
  <si>
    <t>Греки в трико</t>
  </si>
  <si>
    <t>Отфонаря</t>
  </si>
  <si>
    <t>Ус Сталина</t>
  </si>
  <si>
    <t>Северск</t>
  </si>
  <si>
    <t>Лучшие Ребята</t>
  </si>
  <si>
    <t>RU7001001</t>
  </si>
  <si>
    <t>RU7001002</t>
  </si>
  <si>
    <t>RU7001003</t>
  </si>
  <si>
    <t>RU7001004</t>
  </si>
  <si>
    <t>RU7001005</t>
  </si>
  <si>
    <t>RU7001006</t>
  </si>
  <si>
    <t>RU7001007</t>
  </si>
  <si>
    <t>RU7001008</t>
  </si>
  <si>
    <t>Феечки</t>
  </si>
  <si>
    <t>Полоцк</t>
  </si>
  <si>
    <t>BY0201001</t>
  </si>
  <si>
    <t>Рандомм</t>
  </si>
  <si>
    <t>Рязань</t>
  </si>
  <si>
    <t>Lost in Stereo</t>
  </si>
  <si>
    <t>Квазар</t>
  </si>
  <si>
    <t>RU6201001</t>
  </si>
  <si>
    <t>RU6201002</t>
  </si>
  <si>
    <t>RU6201003</t>
  </si>
  <si>
    <t>Однако</t>
  </si>
  <si>
    <t>Екатеринбург</t>
  </si>
  <si>
    <t>Триан</t>
  </si>
  <si>
    <t>Гегельмейстер бражника</t>
  </si>
  <si>
    <t>Нил течет с юга</t>
  </si>
  <si>
    <t>Матанализ</t>
  </si>
  <si>
    <t>Секвойи</t>
  </si>
  <si>
    <t>Азазелло</t>
  </si>
  <si>
    <t>RU6601001</t>
  </si>
  <si>
    <t>RU6601002</t>
  </si>
  <si>
    <t>RU6601003</t>
  </si>
  <si>
    <t>RU6601004</t>
  </si>
  <si>
    <t>RU6601005</t>
  </si>
  <si>
    <t>RU6601006</t>
  </si>
  <si>
    <t>RU6601007</t>
  </si>
  <si>
    <t>Тень отца Гамлета</t>
  </si>
  <si>
    <t>Вива</t>
  </si>
  <si>
    <t>Эчмиадзин</t>
  </si>
  <si>
    <t>Избранные</t>
  </si>
  <si>
    <t>AM0102001</t>
  </si>
  <si>
    <t>AM0102002</t>
  </si>
  <si>
    <t>AM0102003</t>
  </si>
  <si>
    <t>Ёжик в туманности</t>
  </si>
  <si>
    <t>Ейск</t>
  </si>
  <si>
    <t>RU2301001</t>
  </si>
  <si>
    <t>Пирамида</t>
  </si>
  <si>
    <t>Астрахань</t>
  </si>
  <si>
    <t>Зальцбургский метеорит</t>
  </si>
  <si>
    <t>Раксакорикофаллапаториус</t>
  </si>
  <si>
    <t>Пальто Михаила Пореченкова</t>
  </si>
  <si>
    <t>SCB</t>
  </si>
  <si>
    <t>Кореша Гужвина</t>
  </si>
  <si>
    <t>SPA Ice</t>
  </si>
  <si>
    <t>Батискаф</t>
  </si>
  <si>
    <t>6ДД</t>
  </si>
  <si>
    <t>RU3001001</t>
  </si>
  <si>
    <t>RU3001002</t>
  </si>
  <si>
    <t>RU3001003</t>
  </si>
  <si>
    <t>RU3001004</t>
  </si>
  <si>
    <t>RU3001005</t>
  </si>
  <si>
    <t>RU3001006</t>
  </si>
  <si>
    <t>RU3001007</t>
  </si>
  <si>
    <t>RU3001008</t>
  </si>
  <si>
    <t>RU3001009</t>
  </si>
  <si>
    <t>1</t>
  </si>
  <si>
    <t>2</t>
  </si>
  <si>
    <t>3</t>
  </si>
  <si>
    <t>5</t>
  </si>
  <si>
    <t>Волгарь</t>
  </si>
  <si>
    <t>ЭБАККИ</t>
  </si>
  <si>
    <t>Панбат</t>
  </si>
  <si>
    <t>+</t>
  </si>
  <si>
    <t>RU5201013</t>
  </si>
  <si>
    <t>Мальтийский орден</t>
  </si>
  <si>
    <t>Гиганты мысли</t>
  </si>
  <si>
    <t>Амстердам (Панды)</t>
  </si>
  <si>
    <t>LT0101010</t>
  </si>
  <si>
    <t>LT0101011</t>
  </si>
  <si>
    <t>Гришкин парк</t>
  </si>
  <si>
    <t>-</t>
  </si>
  <si>
    <t>RU1101001</t>
  </si>
  <si>
    <t>Лисий ум</t>
  </si>
  <si>
    <t>Сыктывкар</t>
  </si>
  <si>
    <t>RU1101002</t>
  </si>
  <si>
    <t>Чеширский кот</t>
  </si>
  <si>
    <t>RU1101003</t>
  </si>
  <si>
    <t>Ультиматим</t>
  </si>
  <si>
    <t>RU3201006</t>
  </si>
  <si>
    <t>Не стоит!</t>
  </si>
  <si>
    <t>Подвижные в подвижном</t>
  </si>
  <si>
    <t>Котовеки</t>
  </si>
  <si>
    <t>Стальная Выхухоль</t>
  </si>
  <si>
    <t>RU4801013</t>
  </si>
  <si>
    <t>RU4801014</t>
  </si>
  <si>
    <t>RU4801015</t>
  </si>
  <si>
    <t>Машина времени</t>
  </si>
  <si>
    <t>Чёрная молния</t>
  </si>
  <si>
    <t>RU7001009</t>
  </si>
  <si>
    <t>RU7001010</t>
  </si>
  <si>
    <t>RU3801018</t>
  </si>
  <si>
    <t>Чеширские коты</t>
  </si>
  <si>
    <t>RU3801019</t>
  </si>
  <si>
    <t>Build Dreams</t>
  </si>
  <si>
    <t>Квант</t>
  </si>
  <si>
    <t>AM0101002</t>
  </si>
  <si>
    <t>Бог Шредингера</t>
  </si>
  <si>
    <t>Е.В.А.</t>
  </si>
  <si>
    <t>RU6201004</t>
  </si>
  <si>
    <t>RU6201005</t>
  </si>
  <si>
    <t xml:space="preserve">Без пяти пол пятого </t>
  </si>
  <si>
    <t>4</t>
  </si>
  <si>
    <t>6</t>
  </si>
  <si>
    <t>7</t>
  </si>
  <si>
    <t>8</t>
  </si>
  <si>
    <t>9</t>
  </si>
  <si>
    <t>10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</si>
  <si>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</si>
  <si>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</si>
  <si>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</si>
  <si>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</si>
  <si>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</si>
  <si>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</si>
  <si>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</si>
  <si>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</si>
  <si>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</si>
  <si>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</si>
  <si>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</si>
  <si>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</si>
  <si>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</si>
  <si>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</si>
  <si>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38</t>
  </si>
  <si>
    <t>49</t>
  </si>
  <si>
    <t>50</t>
  </si>
  <si>
    <t>59</t>
  </si>
  <si>
    <t>60</t>
  </si>
  <si>
    <t>Гришкин парк (Леди Гага Мценского уезда)</t>
  </si>
  <si>
    <t>145</t>
  </si>
  <si>
    <t>186</t>
  </si>
  <si>
    <t>24</t>
  </si>
  <si>
    <t>25</t>
  </si>
  <si>
    <t>44</t>
  </si>
  <si>
    <t>51</t>
  </si>
  <si>
    <t>52</t>
  </si>
  <si>
    <t>53</t>
  </si>
  <si>
    <t>61</t>
  </si>
  <si>
    <t>62</t>
  </si>
  <si>
    <t>115</t>
  </si>
  <si>
    <t>144</t>
  </si>
  <si>
    <t>12</t>
  </si>
  <si>
    <t>30</t>
  </si>
  <si>
    <t>31</t>
  </si>
  <si>
    <t>182-183</t>
  </si>
  <si>
    <t>184-185</t>
  </si>
  <si>
    <t>9-10</t>
  </si>
  <si>
    <t>139-141</t>
  </si>
  <si>
    <t>142-143</t>
  </si>
  <si>
    <t>48</t>
  </si>
  <si>
    <t>58</t>
  </si>
  <si>
    <t>72</t>
  </si>
  <si>
    <t>77</t>
  </si>
  <si>
    <t>84</t>
  </si>
  <si>
    <t>98</t>
  </si>
  <si>
    <t>104</t>
  </si>
  <si>
    <t>110</t>
  </si>
  <si>
    <t>40</t>
  </si>
  <si>
    <t>51-52</t>
  </si>
  <si>
    <t>66</t>
  </si>
  <si>
    <t>75</t>
  </si>
  <si>
    <t>Титул императора лилипутов</t>
  </si>
  <si>
    <t>Корейские декабристы</t>
  </si>
  <si>
    <t>Залп по Медному всаднику</t>
  </si>
  <si>
    <t>Фермент лизоцим</t>
  </si>
  <si>
    <t>Деньги из салфеток</t>
  </si>
  <si>
    <t>Проэдр</t>
  </si>
  <si>
    <t>Хворост вместо щита</t>
  </si>
  <si>
    <t>Многократные открытия</t>
  </si>
  <si>
    <t>Человек года</t>
  </si>
  <si>
    <t>Сноуборд</t>
  </si>
  <si>
    <t>Девочка с персиками</t>
  </si>
  <si>
    <t>Прыжки в длину на лошади</t>
  </si>
  <si>
    <t>Неизвестный солдат</t>
  </si>
  <si>
    <t>Кушетка - памятник Фрейду</t>
  </si>
  <si>
    <t>Волшебник страны Оз</t>
  </si>
  <si>
    <t>Гренландия</t>
  </si>
  <si>
    <t>Баскунчакские верблюды</t>
  </si>
  <si>
    <t>Банды ландскнехтов</t>
  </si>
  <si>
    <t>Да Винчи - натурщик</t>
  </si>
  <si>
    <t>Овцы стригут газон</t>
  </si>
  <si>
    <t>49-й штат</t>
  </si>
  <si>
    <t>Завещание Нобеля</t>
  </si>
  <si>
    <t>Чернокожий хоккеист</t>
  </si>
  <si>
    <t>Томагавк с трубкой</t>
  </si>
  <si>
    <t>Шары вместо яблок</t>
  </si>
  <si>
    <t>Самоубийство шеф-повара</t>
  </si>
  <si>
    <t>Кабинет Эйфеля</t>
  </si>
  <si>
    <t>Сеанс на бульваре Капуцинок</t>
  </si>
  <si>
    <t>Опера "Быть богом"</t>
  </si>
  <si>
    <t>Год с Пасхи</t>
  </si>
  <si>
    <t>Ш</t>
  </si>
  <si>
    <t>Диверсия (Пэрсики / Smile)</t>
  </si>
  <si>
    <t xml:space="preserve">Хрустальные совы (Старая гвардия)  </t>
  </si>
  <si>
    <t>Жареные гвозди</t>
  </si>
  <si>
    <t>М</t>
  </si>
  <si>
    <t>Шпроты Шрёдингера</t>
  </si>
  <si>
    <t xml:space="preserve">М </t>
  </si>
  <si>
    <t>8 bit</t>
  </si>
  <si>
    <t>Д</t>
  </si>
  <si>
    <t>13</t>
  </si>
  <si>
    <t>14</t>
  </si>
  <si>
    <t>32</t>
  </si>
  <si>
    <t>33</t>
  </si>
  <si>
    <t>34</t>
  </si>
  <si>
    <t>35</t>
  </si>
  <si>
    <t>36</t>
  </si>
  <si>
    <t>37</t>
  </si>
  <si>
    <t>39</t>
  </si>
  <si>
    <t>41</t>
  </si>
  <si>
    <t>45</t>
  </si>
  <si>
    <t>46</t>
  </si>
  <si>
    <t>47</t>
  </si>
  <si>
    <t>54</t>
  </si>
  <si>
    <t>55</t>
  </si>
  <si>
    <t>56</t>
  </si>
  <si>
    <t>57</t>
  </si>
  <si>
    <t>63</t>
  </si>
  <si>
    <t>64</t>
  </si>
  <si>
    <t>65</t>
  </si>
  <si>
    <t>67</t>
  </si>
  <si>
    <t>68</t>
  </si>
  <si>
    <t>69</t>
  </si>
  <si>
    <t>70</t>
  </si>
  <si>
    <t>71</t>
  </si>
  <si>
    <t>73</t>
  </si>
  <si>
    <t>74</t>
  </si>
  <si>
    <t>76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</si>
  <si>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</si>
  <si>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</si>
  <si>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</si>
  <si>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</si>
  <si>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</si>
  <si>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</si>
  <si>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</si>
  <si>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</si>
  <si>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</si>
  <si>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</si>
  <si>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</si>
  <si>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</si>
  <si>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</si>
  <si>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</si>
  <si>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</si>
  <si>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</si>
  <si>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</si>
  <si>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</si>
  <si>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</si>
  <si>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</si>
  <si>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</si>
  <si>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102</t>
  </si>
  <si>
    <t>103</t>
  </si>
  <si>
    <t>105</t>
  </si>
  <si>
    <t>107</t>
  </si>
  <si>
    <t>108</t>
  </si>
  <si>
    <t>4-5</t>
  </si>
  <si>
    <t>7-8</t>
  </si>
  <si>
    <t>112</t>
  </si>
  <si>
    <t>126</t>
  </si>
  <si>
    <t>127</t>
  </si>
  <si>
    <t>131</t>
  </si>
  <si>
    <t>133</t>
  </si>
  <si>
    <t>134</t>
  </si>
  <si>
    <t>135</t>
  </si>
  <si>
    <t>136</t>
  </si>
  <si>
    <t>168</t>
  </si>
  <si>
    <t>169</t>
  </si>
  <si>
    <t>105-106</t>
  </si>
  <si>
    <t>124-125</t>
  </si>
  <si>
    <t>137-138</t>
  </si>
  <si>
    <t>176-178</t>
  </si>
  <si>
    <t>179-181</t>
  </si>
  <si>
    <t>66-67</t>
  </si>
  <si>
    <t>Петра Первого</t>
  </si>
  <si>
    <t>Хотя Петр I к тому моменту уже век как умер, в данном контексте использование имени самого царя вместо обиходного названия памятника не является ошибкой.</t>
  </si>
  <si>
    <t>Петр I</t>
  </si>
  <si>
    <t>Статуя Петра</t>
  </si>
  <si>
    <t>Ответ верен по факту, пусть и звучит не так красиво, как авторский.</t>
  </si>
  <si>
    <t>вылизывают себя</t>
  </si>
  <si>
    <t>Процесс "самовылизывания" - это аналог помывки (удаление паразитов и старой шерсти, снятие стресса), не являющийся лечением раны. Иными словами, упомянутое в вопросе свойство лизоцима не имеет значения при данном процессе.</t>
  </si>
  <si>
    <t>Вылизывают шерсть</t>
  </si>
  <si>
    <t>Облизывают хозяина</t>
  </si>
  <si>
    <t>Смысл этого действия примерно тот же, что и у самовылизывания (см. выше), только добавляется выказывание почтения к вылизываемому субъекту.</t>
  </si>
  <si>
    <t>Девушка с персиками</t>
  </si>
  <si>
    <t>Вере Мамонтовой, конечно, тогда было только 12, но в данном случае неточность можно признать несущественной.</t>
  </si>
  <si>
    <t>Страна Оз</t>
  </si>
  <si>
    <t>Во-первых, произведение Баума называется несколько иначе. Во-вторых, существует российский фильм "Страна Оз", сюжет которого не связан со сказкой Баума. Таким образом, ответ не может быть признан верным.</t>
  </si>
  <si>
    <t>Бандит</t>
  </si>
  <si>
    <t>Бандиты</t>
  </si>
  <si>
    <t>бандана</t>
  </si>
  <si>
    <t>Согласно приведенным самой командой источникам, бандиты стали использовать банданы как знак различия только в 1969 году, когда: 1) никаких ландскнехтов давно уже не было; 2) слово "бандана" давно существовало. Происхождение двух слов от одного корня не делает эти слова тождественными.</t>
  </si>
  <si>
    <t>козы</t>
  </si>
  <si>
    <t>Козы намного более возбудимые и своенравные животные, чем овцы, поэтому их использование в городе на открытом пространстве требует больших усилий в плане контроля, а значит, нерационально. Кроме того, в вопросе была помещена подсказка (про сон), позволяющая сделать правильный выбор между овцами и козами.</t>
  </si>
  <si>
    <t>штат Америки</t>
  </si>
  <si>
    <t>Для вопроса критично знать, что на тот момент в США было 48 штатов. Ответ без конкретного номера штата не объясняет логики замены.</t>
  </si>
  <si>
    <t>хранили в нём табак</t>
  </si>
  <si>
    <t>Ответ не может быть зачтен по двум причинам: 1) форма не удержана (спрашивалось приспособление); 2) приспособление из ответа (трубка) используется для курения, а не хранения табака. Разместить в обухе обычного томагавка хоть сколько-нибудь значительное количество табака едва  ли возможно.</t>
  </si>
  <si>
    <t>изготовители елочных игрушек</t>
  </si>
  <si>
    <t>Из текста вопроса следует, что на помощь пришли представители уже существовавшей профессии, когда елочных игрушек еще не было. В ответе просят назвать именно эту профессию, а значит, ответ команды не может считаться правильным, поскольку до описываемых событий профессия изготовителя елочных игрушек не существовала.</t>
  </si>
  <si>
    <t>Париж</t>
  </si>
  <si>
    <t>Ответ недостаточно конкретен (Париж - большой) и не свидетельствует о проникновении команды в логику вопроса. Все упомянутые в тексте вопроса локации указывают не только на город, но и на конкретное место в нем, а значит, и в ответе должно быть сравнительно точное местоположение.</t>
  </si>
  <si>
    <t>Трудно быть богом</t>
  </si>
  <si>
    <t>Неудержание формы здесь критично: во-первых, в вопросе явно требовалось назвать два слова, а в ответе команды - три; во-вторых, опера называлась именно "Быть богом" (Être Dieu).</t>
  </si>
  <si>
    <t>Неожиданно, но этимология слова "бандит" не та, что приведена в тексте вопроса для "банды". Понятие "бандит" происходит из итальянского языка от глагола bandire - изгонять. Глагол, в свою очередь, производят от  прагерманского корня bann,от которого происходит и нынешний интернетный бан. Иными словами, бандит - это любой отверженный член общества. Таким образом, слово "бандит" не имеет прямого отношения к бандам ландскнехтов.</t>
  </si>
  <si>
    <t>101</t>
  </si>
  <si>
    <t>106</t>
  </si>
  <si>
    <t>111</t>
  </si>
  <si>
    <t>116</t>
  </si>
  <si>
    <t>117</t>
  </si>
  <si>
    <t>118</t>
  </si>
  <si>
    <t>119</t>
  </si>
  <si>
    <t>120</t>
  </si>
  <si>
    <t>121</t>
  </si>
  <si>
    <t>11-17</t>
  </si>
  <si>
    <t>18-23</t>
  </si>
  <si>
    <t>24-32</t>
  </si>
  <si>
    <t>33-41</t>
  </si>
  <si>
    <t>42-52</t>
  </si>
  <si>
    <t>53-63</t>
  </si>
  <si>
    <t>64-77</t>
  </si>
  <si>
    <t>78-95</t>
  </si>
  <si>
    <t>96-108</t>
  </si>
  <si>
    <t>109-116</t>
  </si>
  <si>
    <t>117-120</t>
  </si>
  <si>
    <t>132</t>
  </si>
  <si>
    <t>137</t>
  </si>
  <si>
    <t>138</t>
  </si>
  <si>
    <t>139</t>
  </si>
  <si>
    <t>150</t>
  </si>
  <si>
    <t>151</t>
  </si>
  <si>
    <t>159</t>
  </si>
  <si>
    <t>170</t>
  </si>
  <si>
    <t>42-43</t>
  </si>
  <si>
    <t>61-62</t>
  </si>
  <si>
    <t>97-98</t>
  </si>
  <si>
    <t>108-109</t>
  </si>
  <si>
    <t>113-114</t>
  </si>
  <si>
    <t>121-123</t>
  </si>
  <si>
    <t>128-130</t>
  </si>
  <si>
    <t>140-141</t>
  </si>
  <si>
    <t>142-149</t>
  </si>
  <si>
    <t>152-153</t>
  </si>
  <si>
    <t>154-158</t>
  </si>
  <si>
    <t>160-161</t>
  </si>
  <si>
    <t>162-167</t>
  </si>
  <si>
    <t>171-175</t>
  </si>
  <si>
    <t>34-35</t>
  </si>
  <si>
    <t>55-56</t>
  </si>
  <si>
    <t>79-80</t>
  </si>
  <si>
    <t>88-89</t>
  </si>
  <si>
    <t>99-100</t>
  </si>
  <si>
    <t>109-115</t>
  </si>
  <si>
    <t>119-123</t>
  </si>
  <si>
    <t>126-130</t>
  </si>
  <si>
    <t>133-136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</si>
</sst>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6\4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gency FB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0"/>
      <color indexed="8"/>
      <name val="Agency FB"/>
      <family val="2"/>
    </font>
    <font>
      <sz val="11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22"/>
      <name val="Agency FB"/>
      <family val="2"/>
    </font>
    <font>
      <sz val="10"/>
      <color indexed="9"/>
      <name val="Agency FB"/>
      <family val="2"/>
    </font>
    <font>
      <sz val="10"/>
      <color indexed="60"/>
      <name val="Agency FB"/>
      <family val="2"/>
    </font>
    <font>
      <sz val="8"/>
      <color indexed="60"/>
      <name val="Arial Narrow"/>
      <family val="2"/>
    </font>
    <font>
      <u val="single"/>
      <sz val="11"/>
      <color theme="1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theme="1"/>
      <name val="Arial Narrow"/>
      <family val="2"/>
    </font>
    <font>
      <sz val="10"/>
      <color theme="0" tint="-0.1499900072813034"/>
      <name val="Agency FB"/>
      <family val="2"/>
    </font>
    <font>
      <sz val="10"/>
      <color theme="0"/>
      <name val="Agency FB"/>
      <family val="2"/>
    </font>
    <font>
      <sz val="10"/>
      <color rgb="FFC00000"/>
      <name val="Agency FB"/>
      <family val="2"/>
    </font>
    <font>
      <sz val="8"/>
      <color rgb="FFC00000"/>
      <name val="Arial Narrow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D296"/>
        <bgColor indexed="64"/>
      </patternFill>
    </fill>
    <fill>
      <patternFill patternType="solid">
        <fgColor rgb="FF0A8C3C"/>
        <bgColor indexed="64"/>
      </patternFill>
    </fill>
    <fill>
      <patternFill patternType="solid">
        <fgColor rgb="FFFF643C"/>
        <bgColor indexed="64"/>
      </patternFill>
    </fill>
    <fill>
      <patternFill patternType="solid">
        <fgColor rgb="FF00BE82"/>
        <bgColor indexed="64"/>
      </patternFill>
    </fill>
    <fill>
      <patternFill patternType="solid">
        <fgColor rgb="FF9BD214"/>
        <bgColor indexed="64"/>
      </patternFill>
    </fill>
    <fill>
      <patternFill patternType="solid">
        <fgColor rgb="FFC8FA96"/>
        <bgColor indexed="64"/>
      </patternFill>
    </fill>
    <fill>
      <patternFill patternType="solid">
        <fgColor rgb="FFC8FFBE"/>
        <bgColor indexed="64"/>
      </patternFill>
    </fill>
    <fill>
      <patternFill patternType="solid">
        <fgColor rgb="FF5F8C28"/>
        <bgColor indexed="64"/>
      </patternFill>
    </fill>
    <fill>
      <patternFill patternType="solid">
        <fgColor rgb="FFE6461E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8CBE00"/>
        <bgColor indexed="64"/>
      </patternFill>
    </fill>
    <fill>
      <patternFill patternType="solid">
        <fgColor rgb="FF1EBE1E"/>
        <bgColor indexed="64"/>
      </patternFill>
    </fill>
    <fill>
      <patternFill patternType="solid">
        <fgColor rgb="FFAFF0A0"/>
        <bgColor indexed="64"/>
      </patternFill>
    </fill>
    <fill>
      <patternFill patternType="solid">
        <fgColor rgb="FF5AFFC8"/>
        <bgColor indexed="64"/>
      </patternFill>
    </fill>
    <fill>
      <patternFill patternType="solid">
        <fgColor rgb="FFD2F08C"/>
        <bgColor indexed="64"/>
      </patternFill>
    </fill>
    <fill>
      <patternFill patternType="solid">
        <fgColor rgb="FF32A032"/>
        <bgColor indexed="64"/>
      </patternFill>
    </fill>
    <fill>
      <patternFill patternType="solid">
        <fgColor rgb="FF1E6E28"/>
        <bgColor indexed="64"/>
      </patternFill>
    </fill>
    <fill>
      <patternFill patternType="solid">
        <fgColor rgb="FFFFBE6E"/>
        <bgColor indexed="64"/>
      </patternFill>
    </fill>
    <fill>
      <patternFill patternType="solid">
        <fgColor rgb="FF1EC864"/>
        <bgColor indexed="64"/>
      </patternFill>
    </fill>
    <fill>
      <patternFill patternType="solid">
        <fgColor rgb="FFC8DC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15" borderId="0" xfId="0" applyFont="1" applyFill="1" applyAlignment="1">
      <alignment/>
    </xf>
    <xf numFmtId="0" fontId="5" fillId="19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6" borderId="0" xfId="0" applyFont="1" applyFill="1" applyAlignment="1">
      <alignment/>
    </xf>
    <xf numFmtId="0" fontId="5" fillId="27" borderId="0" xfId="0" applyFont="1" applyFill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20" borderId="10" xfId="0" applyFont="1" applyFill="1" applyBorder="1" applyAlignment="1">
      <alignment horizontal="left"/>
    </xf>
    <xf numFmtId="0" fontId="5" fillId="20" borderId="10" xfId="0" applyFont="1" applyFill="1" applyBorder="1" applyAlignment="1">
      <alignment/>
    </xf>
    <xf numFmtId="0" fontId="4" fillId="0" borderId="0" xfId="0" applyFont="1" applyAlignment="1">
      <alignment horizontal="right" textRotation="90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33" applyFont="1" applyBorder="1">
      <alignment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3" fillId="0" borderId="2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45" fillId="0" borderId="0" xfId="0" applyFont="1" applyAlignment="1">
      <alignment horizontal="center"/>
    </xf>
    <xf numFmtId="0" fontId="9" fillId="4" borderId="11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center" vertical="center"/>
    </xf>
    <xf numFmtId="0" fontId="5" fillId="0" borderId="10" xfId="57" applyFont="1" applyBorder="1">
      <alignment/>
      <protection/>
    </xf>
    <xf numFmtId="0" fontId="9" fillId="4" borderId="1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9" fontId="5" fillId="20" borderId="10" xfId="0" applyNumberFormat="1" applyFont="1" applyFill="1" applyBorder="1" applyAlignment="1">
      <alignment/>
    </xf>
    <xf numFmtId="0" fontId="5" fillId="20" borderId="10" xfId="0" applyFont="1" applyFill="1" applyBorder="1" applyAlignment="1">
      <alignment horizontal="left"/>
    </xf>
    <xf numFmtId="0" fontId="5" fillId="20" borderId="10" xfId="0" applyFont="1" applyFill="1" applyBorder="1" applyAlignment="1">
      <alignment/>
    </xf>
    <xf numFmtId="0" fontId="5" fillId="20" borderId="10" xfId="0" applyNumberFormat="1" applyFont="1" applyFill="1" applyBorder="1" applyAlignment="1">
      <alignment horizontal="center"/>
    </xf>
    <xf numFmtId="0" fontId="31" fillId="20" borderId="10" xfId="0" applyNumberFormat="1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wrapText="1"/>
      <protection locked="0"/>
    </xf>
    <xf numFmtId="0" fontId="32" fillId="0" borderId="10" xfId="0" applyFont="1" applyFill="1" applyBorder="1" applyAlignment="1">
      <alignment horizontal="left"/>
    </xf>
    <xf numFmtId="0" fontId="5" fillId="0" borderId="10" xfId="57" applyFont="1" applyBorder="1" applyAlignment="1">
      <alignment horizontal="center"/>
      <protection/>
    </xf>
    <xf numFmtId="0" fontId="5" fillId="0" borderId="10" xfId="57" applyFont="1" applyBorder="1" applyAlignment="1">
      <alignment horizontal="left"/>
      <protection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3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5" fillId="29" borderId="10" xfId="0" applyFont="1" applyFill="1" applyBorder="1" applyAlignment="1" applyProtection="1">
      <alignment horizontal="left"/>
      <protection locked="0"/>
    </xf>
    <xf numFmtId="0" fontId="5" fillId="30" borderId="10" xfId="0" applyFont="1" applyFill="1" applyBorder="1" applyAlignment="1">
      <alignment/>
    </xf>
    <xf numFmtId="49" fontId="9" fillId="30" borderId="10" xfId="0" applyNumberFormat="1" applyFont="1" applyFill="1" applyBorder="1" applyAlignment="1" applyProtection="1">
      <alignment horizontal="left"/>
      <protection locked="0"/>
    </xf>
    <xf numFmtId="49" fontId="9" fillId="29" borderId="10" xfId="0" applyNumberFormat="1" applyFont="1" applyFill="1" applyBorder="1" applyAlignment="1" applyProtection="1">
      <alignment horizontal="left"/>
      <protection locked="0"/>
    </xf>
    <xf numFmtId="0" fontId="5" fillId="31" borderId="10" xfId="0" applyFont="1" applyFill="1" applyBorder="1" applyAlignment="1" applyProtection="1">
      <alignment horizontal="left"/>
      <protection locked="0"/>
    </xf>
    <xf numFmtId="49" fontId="9" fillId="31" borderId="10" xfId="0" applyNumberFormat="1" applyFont="1" applyFill="1" applyBorder="1" applyAlignment="1" applyProtection="1">
      <alignment horizontal="left"/>
      <protection locked="0"/>
    </xf>
    <xf numFmtId="49" fontId="9" fillId="32" borderId="10" xfId="0" applyNumberFormat="1" applyFont="1" applyFill="1" applyBorder="1" applyAlignment="1" applyProtection="1">
      <alignment horizontal="left"/>
      <protection locked="0"/>
    </xf>
    <xf numFmtId="49" fontId="5" fillId="32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left"/>
      <protection locked="0"/>
    </xf>
    <xf numFmtId="49" fontId="9" fillId="33" borderId="10" xfId="0" applyNumberFormat="1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5" fillId="36" borderId="10" xfId="0" applyFont="1" applyFill="1" applyBorder="1" applyAlignment="1" applyProtection="1">
      <alignment horizontal="left"/>
      <protection locked="0"/>
    </xf>
    <xf numFmtId="0" fontId="9" fillId="36" borderId="10" xfId="0" applyFont="1" applyFill="1" applyBorder="1" applyAlignment="1" applyProtection="1">
      <alignment horizontal="left"/>
      <protection locked="0"/>
    </xf>
    <xf numFmtId="0" fontId="5" fillId="37" borderId="10" xfId="0" applyFont="1" applyFill="1" applyBorder="1" applyAlignment="1" applyProtection="1">
      <alignment horizontal="left"/>
      <protection locked="0"/>
    </xf>
    <xf numFmtId="0" fontId="9" fillId="37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38" borderId="10" xfId="0" applyFont="1" applyFill="1" applyBorder="1" applyAlignment="1" applyProtection="1">
      <alignment horizontal="left"/>
      <protection locked="0"/>
    </xf>
    <xf numFmtId="0" fontId="9" fillId="38" borderId="10" xfId="0" applyFont="1" applyFill="1" applyBorder="1" applyAlignment="1" applyProtection="1">
      <alignment horizontal="left"/>
      <protection locked="0"/>
    </xf>
    <xf numFmtId="0" fontId="5" fillId="39" borderId="10" xfId="0" applyFont="1" applyFill="1" applyBorder="1" applyAlignment="1" applyProtection="1">
      <alignment horizontal="left"/>
      <protection locked="0"/>
    </xf>
    <xf numFmtId="0" fontId="9" fillId="39" borderId="10" xfId="0" applyFont="1" applyFill="1" applyBorder="1" applyAlignment="1" applyProtection="1">
      <alignment horizontal="left"/>
      <protection locked="0"/>
    </xf>
    <xf numFmtId="0" fontId="5" fillId="40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9" fillId="41" borderId="10" xfId="0" applyFont="1" applyFill="1" applyBorder="1" applyAlignment="1">
      <alignment/>
    </xf>
    <xf numFmtId="0" fontId="5" fillId="30" borderId="10" xfId="0" applyFont="1" applyFill="1" applyBorder="1" applyAlignment="1" applyProtection="1">
      <alignment horizontal="left"/>
      <protection locked="0"/>
    </xf>
    <xf numFmtId="0" fontId="9" fillId="30" borderId="10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center"/>
    </xf>
    <xf numFmtId="0" fontId="5" fillId="42" borderId="10" xfId="0" applyFont="1" applyFill="1" applyBorder="1" applyAlignment="1" applyProtection="1">
      <alignment horizontal="left"/>
      <protection locked="0"/>
    </xf>
    <xf numFmtId="0" fontId="9" fillId="42" borderId="10" xfId="0" applyFont="1" applyFill="1" applyBorder="1" applyAlignment="1" applyProtection="1">
      <alignment horizontal="left"/>
      <protection locked="0"/>
    </xf>
    <xf numFmtId="0" fontId="5" fillId="32" borderId="10" xfId="0" applyFont="1" applyFill="1" applyBorder="1" applyAlignment="1" applyProtection="1">
      <alignment horizontal="left"/>
      <protection locked="0"/>
    </xf>
    <xf numFmtId="0" fontId="9" fillId="32" borderId="10" xfId="0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43" borderId="10" xfId="0" applyFont="1" applyFill="1" applyBorder="1" applyAlignment="1" applyProtection="1">
      <alignment horizontal="left"/>
      <protection locked="0"/>
    </xf>
    <xf numFmtId="0" fontId="9" fillId="43" borderId="10" xfId="0" applyFont="1" applyFill="1" applyBorder="1" applyAlignment="1" applyProtection="1">
      <alignment horizontal="left"/>
      <protection locked="0"/>
    </xf>
    <xf numFmtId="0" fontId="5" fillId="44" borderId="10" xfId="0" applyFont="1" applyFill="1" applyBorder="1" applyAlignment="1">
      <alignment/>
    </xf>
    <xf numFmtId="0" fontId="9" fillId="44" borderId="10" xfId="0" applyFont="1" applyFill="1" applyBorder="1" applyAlignment="1">
      <alignment/>
    </xf>
    <xf numFmtId="0" fontId="5" fillId="45" borderId="10" xfId="0" applyFont="1" applyFill="1" applyBorder="1" applyAlignment="1" applyProtection="1">
      <alignment horizontal="left"/>
      <protection locked="0"/>
    </xf>
    <xf numFmtId="0" fontId="9" fillId="45" borderId="10" xfId="0" applyFont="1" applyFill="1" applyBorder="1" applyAlignment="1" applyProtection="1">
      <alignment horizontal="left"/>
      <protection locked="0"/>
    </xf>
    <xf numFmtId="0" fontId="5" fillId="46" borderId="10" xfId="0" applyFont="1" applyFill="1" applyBorder="1" applyAlignment="1">
      <alignment/>
    </xf>
    <xf numFmtId="0" fontId="9" fillId="46" borderId="10" xfId="0" applyFont="1" applyFill="1" applyBorder="1" applyAlignment="1">
      <alignment/>
    </xf>
    <xf numFmtId="0" fontId="5" fillId="47" borderId="10" xfId="0" applyFont="1" applyFill="1" applyBorder="1" applyAlignment="1">
      <alignment/>
    </xf>
    <xf numFmtId="0" fontId="9" fillId="47" borderId="10" xfId="0" applyFont="1" applyFill="1" applyBorder="1" applyAlignment="1">
      <alignment/>
    </xf>
    <xf numFmtId="0" fontId="43" fillId="0" borderId="2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right" textRotation="90"/>
    </xf>
    <xf numFmtId="0" fontId="5" fillId="48" borderId="10" xfId="0" applyFont="1" applyFill="1" applyBorder="1" applyAlignment="1">
      <alignment/>
    </xf>
    <xf numFmtId="0" fontId="9" fillId="48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5" fillId="49" borderId="10" xfId="0" applyFont="1" applyFill="1" applyBorder="1" applyAlignment="1">
      <alignment/>
    </xf>
    <xf numFmtId="0" fontId="9" fillId="49" borderId="10" xfId="0" applyFont="1" applyFill="1" applyBorder="1" applyAlignment="1">
      <alignment/>
    </xf>
    <xf numFmtId="0" fontId="5" fillId="0" borderId="17" xfId="33" applyFont="1" applyBorder="1">
      <alignment/>
      <protection/>
    </xf>
    <xf numFmtId="0" fontId="5" fillId="0" borderId="2" xfId="33" applyFont="1" applyBorder="1">
      <alignment/>
      <protection/>
    </xf>
    <xf numFmtId="0" fontId="5" fillId="0" borderId="10" xfId="0" applyFont="1" applyBorder="1" applyAlignment="1">
      <alignment vertical="center"/>
    </xf>
    <xf numFmtId="0" fontId="5" fillId="28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3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43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9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wrapText="1"/>
    </xf>
    <xf numFmtId="0" fontId="2" fillId="28" borderId="10" xfId="0" applyFont="1" applyFill="1" applyBorder="1" applyAlignment="1">
      <alignment vertical="center" wrapText="1"/>
    </xf>
    <xf numFmtId="0" fontId="0" fillId="28" borderId="10" xfId="0" applyFill="1" applyBorder="1" applyAlignment="1">
      <alignment vertical="center" wrapText="1"/>
    </xf>
    <xf numFmtId="0" fontId="5" fillId="28" borderId="11" xfId="0" applyFont="1" applyFill="1" applyBorder="1" applyAlignment="1">
      <alignment vertical="center" wrapText="1"/>
    </xf>
    <xf numFmtId="0" fontId="0" fillId="28" borderId="14" xfId="0" applyFill="1" applyBorder="1" applyAlignment="1">
      <alignment vertical="center" wrapText="1"/>
    </xf>
    <xf numFmtId="0" fontId="0" fillId="28" borderId="15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5" fillId="28" borderId="11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28" borderId="22" xfId="0" applyNumberFormat="1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28" borderId="22" xfId="0" applyFont="1" applyFill="1" applyBorder="1" applyAlignment="1">
      <alignment vertical="center" wrapText="1"/>
    </xf>
    <xf numFmtId="0" fontId="0" fillId="28" borderId="23" xfId="0" applyFill="1" applyBorder="1" applyAlignment="1">
      <alignment vertical="center" wrapText="1"/>
    </xf>
    <xf numFmtId="0" fontId="0" fillId="28" borderId="24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99">
      <selection activeCell="F117" sqref="F117"/>
    </sheetView>
  </sheetViews>
  <sheetFormatPr defaultColWidth="9.140625" defaultRowHeight="15"/>
  <cols>
    <col min="1" max="1" width="9.28125" style="20" bestFit="1" customWidth="1"/>
    <col min="2" max="2" width="35.421875" style="5" customWidth="1"/>
    <col min="3" max="3" width="19.00390625" style="5" customWidth="1"/>
    <col min="4" max="4" width="8.00390625" style="20" customWidth="1"/>
  </cols>
  <sheetData>
    <row r="1" spans="1:4" ht="15" customHeight="1">
      <c r="A1" s="64" t="s">
        <v>29</v>
      </c>
      <c r="B1" s="25" t="s">
        <v>0</v>
      </c>
      <c r="C1" s="25" t="s">
        <v>1</v>
      </c>
      <c r="D1" s="65" t="s">
        <v>30</v>
      </c>
    </row>
    <row r="2" spans="1:4" ht="16.5">
      <c r="A2" s="71" t="s">
        <v>110</v>
      </c>
      <c r="B2" s="85" t="s">
        <v>101</v>
      </c>
      <c r="C2" s="85" t="s">
        <v>96</v>
      </c>
      <c r="D2" s="86" t="s">
        <v>538</v>
      </c>
    </row>
    <row r="3" spans="1:4" ht="16.5">
      <c r="A3" s="71" t="s">
        <v>106</v>
      </c>
      <c r="B3" s="85" t="s">
        <v>97</v>
      </c>
      <c r="C3" s="85" t="s">
        <v>96</v>
      </c>
      <c r="D3" s="86" t="s">
        <v>538</v>
      </c>
    </row>
    <row r="4" spans="1:4" ht="16.5">
      <c r="A4" s="71" t="s">
        <v>416</v>
      </c>
      <c r="B4" s="85" t="s">
        <v>413</v>
      </c>
      <c r="C4" s="85" t="s">
        <v>96</v>
      </c>
      <c r="D4" s="86" t="s">
        <v>538</v>
      </c>
    </row>
    <row r="5" spans="1:4" ht="16.5">
      <c r="A5" s="71" t="s">
        <v>108</v>
      </c>
      <c r="B5" s="85" t="s">
        <v>539</v>
      </c>
      <c r="C5" s="85" t="s">
        <v>96</v>
      </c>
      <c r="D5" s="86" t="s">
        <v>538</v>
      </c>
    </row>
    <row r="6" spans="1:4" ht="16.5">
      <c r="A6" s="71" t="s">
        <v>112</v>
      </c>
      <c r="B6" s="85" t="s">
        <v>540</v>
      </c>
      <c r="C6" s="85" t="s">
        <v>96</v>
      </c>
      <c r="D6" s="86" t="s">
        <v>538</v>
      </c>
    </row>
    <row r="7" spans="1:4" ht="16.5">
      <c r="A7" s="71" t="s">
        <v>417</v>
      </c>
      <c r="B7" s="85" t="s">
        <v>414</v>
      </c>
      <c r="C7" s="85" t="s">
        <v>96</v>
      </c>
      <c r="D7" s="86" t="s">
        <v>538</v>
      </c>
    </row>
    <row r="8" spans="1:4" ht="16.5">
      <c r="A8" s="71" t="s">
        <v>113</v>
      </c>
      <c r="B8" s="85" t="s">
        <v>104</v>
      </c>
      <c r="C8" s="85" t="s">
        <v>96</v>
      </c>
      <c r="D8" s="86" t="s">
        <v>538</v>
      </c>
    </row>
    <row r="9" spans="1:4" ht="16.5">
      <c r="A9" s="71" t="s">
        <v>109</v>
      </c>
      <c r="B9" s="85" t="s">
        <v>415</v>
      </c>
      <c r="C9" s="85" t="s">
        <v>96</v>
      </c>
      <c r="D9" s="86" t="s">
        <v>538</v>
      </c>
    </row>
    <row r="10" spans="1:4" ht="16.5">
      <c r="A10" s="71" t="s">
        <v>107</v>
      </c>
      <c r="B10" s="85" t="s">
        <v>98</v>
      </c>
      <c r="C10" s="85" t="s">
        <v>96</v>
      </c>
      <c r="D10" s="86" t="s">
        <v>538</v>
      </c>
    </row>
    <row r="11" spans="1:4" ht="16.5">
      <c r="A11" s="71" t="s">
        <v>111</v>
      </c>
      <c r="B11" s="85" t="s">
        <v>541</v>
      </c>
      <c r="C11" s="85" t="s">
        <v>96</v>
      </c>
      <c r="D11" s="86" t="s">
        <v>538</v>
      </c>
    </row>
    <row r="12" spans="1:4" ht="16.5">
      <c r="A12" s="71" t="s">
        <v>221</v>
      </c>
      <c r="B12" s="85" t="s">
        <v>213</v>
      </c>
      <c r="C12" s="85" t="s">
        <v>215</v>
      </c>
      <c r="D12" s="86" t="s">
        <v>538</v>
      </c>
    </row>
    <row r="13" spans="1:4" ht="16.5">
      <c r="A13" s="71" t="s">
        <v>271</v>
      </c>
      <c r="B13" s="85" t="s">
        <v>269</v>
      </c>
      <c r="C13" s="85" t="s">
        <v>270</v>
      </c>
      <c r="D13" s="67" t="s">
        <v>542</v>
      </c>
    </row>
    <row r="14" spans="1:4" ht="16.5">
      <c r="A14" s="71" t="s">
        <v>114</v>
      </c>
      <c r="B14" s="85" t="s">
        <v>115</v>
      </c>
      <c r="C14" s="85" t="s">
        <v>135</v>
      </c>
      <c r="D14" s="67" t="s">
        <v>542</v>
      </c>
    </row>
    <row r="15" spans="1:4" ht="16.5">
      <c r="A15" s="71" t="s">
        <v>116</v>
      </c>
      <c r="B15" s="85" t="s">
        <v>117</v>
      </c>
      <c r="C15" s="85" t="s">
        <v>135</v>
      </c>
      <c r="D15" s="67" t="s">
        <v>538</v>
      </c>
    </row>
    <row r="16" spans="1:4" ht="16.5">
      <c r="A16" s="71" t="s">
        <v>118</v>
      </c>
      <c r="B16" s="85" t="s">
        <v>119</v>
      </c>
      <c r="C16" s="85" t="s">
        <v>135</v>
      </c>
      <c r="D16" s="67" t="s">
        <v>542</v>
      </c>
    </row>
    <row r="17" spans="1:4" ht="16.5">
      <c r="A17" s="71" t="s">
        <v>120</v>
      </c>
      <c r="B17" s="85" t="s">
        <v>121</v>
      </c>
      <c r="C17" s="85" t="s">
        <v>135</v>
      </c>
      <c r="D17" s="67" t="s">
        <v>538</v>
      </c>
    </row>
    <row r="18" spans="1:4" ht="16.5">
      <c r="A18" s="71" t="s">
        <v>122</v>
      </c>
      <c r="B18" s="85" t="s">
        <v>123</v>
      </c>
      <c r="C18" s="85" t="s">
        <v>135</v>
      </c>
      <c r="D18" s="67" t="s">
        <v>538</v>
      </c>
    </row>
    <row r="19" spans="1:4" ht="16.5">
      <c r="A19" s="71" t="s">
        <v>124</v>
      </c>
      <c r="B19" s="85" t="s">
        <v>125</v>
      </c>
      <c r="C19" s="85" t="s">
        <v>135</v>
      </c>
      <c r="D19" s="67" t="s">
        <v>538</v>
      </c>
    </row>
    <row r="20" spans="1:4" ht="16.5">
      <c r="A20" s="71" t="s">
        <v>126</v>
      </c>
      <c r="B20" s="85" t="s">
        <v>127</v>
      </c>
      <c r="C20" s="85" t="s">
        <v>135</v>
      </c>
      <c r="D20" s="67" t="s">
        <v>542</v>
      </c>
    </row>
    <row r="21" spans="1:4" ht="16.5">
      <c r="A21" s="71" t="s">
        <v>128</v>
      </c>
      <c r="B21" s="85" t="s">
        <v>129</v>
      </c>
      <c r="C21" s="85" t="s">
        <v>135</v>
      </c>
      <c r="D21" s="67" t="s">
        <v>538</v>
      </c>
    </row>
    <row r="22" spans="1:4" ht="16.5">
      <c r="A22" s="71" t="s">
        <v>130</v>
      </c>
      <c r="B22" s="85" t="s">
        <v>131</v>
      </c>
      <c r="C22" s="85" t="s">
        <v>135</v>
      </c>
      <c r="D22" s="67" t="s">
        <v>538</v>
      </c>
    </row>
    <row r="23" spans="1:4" ht="16.5">
      <c r="A23" s="71" t="s">
        <v>132</v>
      </c>
      <c r="B23" s="85" t="s">
        <v>98</v>
      </c>
      <c r="C23" s="85" t="s">
        <v>135</v>
      </c>
      <c r="D23" s="67" t="s">
        <v>538</v>
      </c>
    </row>
    <row r="24" spans="1:4" ht="16.5">
      <c r="A24" s="71" t="s">
        <v>267</v>
      </c>
      <c r="B24" s="85" t="s">
        <v>133</v>
      </c>
      <c r="C24" s="85" t="s">
        <v>135</v>
      </c>
      <c r="D24" s="67" t="s">
        <v>542</v>
      </c>
    </row>
    <row r="25" spans="1:4" ht="16.5">
      <c r="A25" s="71" t="s">
        <v>268</v>
      </c>
      <c r="B25" s="85" t="s">
        <v>134</v>
      </c>
      <c r="C25" s="85" t="s">
        <v>135</v>
      </c>
      <c r="D25" s="67" t="s">
        <v>542</v>
      </c>
    </row>
    <row r="26" spans="1:4" ht="16.5">
      <c r="A26" s="71" t="s">
        <v>420</v>
      </c>
      <c r="B26" s="85" t="s">
        <v>421</v>
      </c>
      <c r="C26" s="85" t="s">
        <v>422</v>
      </c>
      <c r="D26" s="67" t="s">
        <v>538</v>
      </c>
    </row>
    <row r="27" spans="1:4" ht="16.5">
      <c r="A27" s="71" t="s">
        <v>423</v>
      </c>
      <c r="B27" s="85" t="s">
        <v>424</v>
      </c>
      <c r="C27" s="85" t="s">
        <v>422</v>
      </c>
      <c r="D27" s="67" t="s">
        <v>542</v>
      </c>
    </row>
    <row r="28" spans="1:4" ht="16.5">
      <c r="A28" s="71" t="s">
        <v>425</v>
      </c>
      <c r="B28" s="85" t="s">
        <v>426</v>
      </c>
      <c r="C28" s="85" t="s">
        <v>422</v>
      </c>
      <c r="D28" s="67" t="s">
        <v>542</v>
      </c>
    </row>
    <row r="29" spans="1:4" ht="16.5">
      <c r="A29" s="71" t="s">
        <v>58</v>
      </c>
      <c r="B29" s="50" t="s">
        <v>57</v>
      </c>
      <c r="C29" s="50" t="s">
        <v>39</v>
      </c>
      <c r="D29" s="67" t="s">
        <v>542</v>
      </c>
    </row>
    <row r="30" spans="1:4" ht="16.5">
      <c r="A30" s="71" t="s">
        <v>53</v>
      </c>
      <c r="B30" s="50" t="s">
        <v>43</v>
      </c>
      <c r="C30" s="50" t="s">
        <v>39</v>
      </c>
      <c r="D30" s="67" t="s">
        <v>542</v>
      </c>
    </row>
    <row r="31" spans="1:4" ht="16.5">
      <c r="A31" s="71" t="s">
        <v>55</v>
      </c>
      <c r="B31" s="50" t="s">
        <v>46</v>
      </c>
      <c r="C31" s="50" t="s">
        <v>39</v>
      </c>
      <c r="D31" s="67" t="s">
        <v>538</v>
      </c>
    </row>
    <row r="32" spans="1:4" ht="16.5">
      <c r="A32" s="71" t="s">
        <v>38</v>
      </c>
      <c r="B32" s="50" t="s">
        <v>409</v>
      </c>
      <c r="C32" s="50" t="s">
        <v>39</v>
      </c>
      <c r="D32" s="67" t="s">
        <v>538</v>
      </c>
    </row>
    <row r="33" spans="1:4" ht="16.5">
      <c r="A33" s="71" t="s">
        <v>52</v>
      </c>
      <c r="B33" s="50" t="s">
        <v>410</v>
      </c>
      <c r="C33" s="50" t="s">
        <v>39</v>
      </c>
      <c r="D33" s="67" t="s">
        <v>538</v>
      </c>
    </row>
    <row r="34" spans="1:4" ht="16.5">
      <c r="A34" s="71" t="s">
        <v>49</v>
      </c>
      <c r="B34" s="68">
        <v>110</v>
      </c>
      <c r="C34" s="50" t="s">
        <v>39</v>
      </c>
      <c r="D34" s="67" t="s">
        <v>538</v>
      </c>
    </row>
    <row r="35" spans="1:4" ht="16.5">
      <c r="A35" s="71" t="s">
        <v>37</v>
      </c>
      <c r="B35" s="50" t="s">
        <v>36</v>
      </c>
      <c r="C35" s="50" t="s">
        <v>39</v>
      </c>
      <c r="D35" s="67" t="s">
        <v>538</v>
      </c>
    </row>
    <row r="36" spans="1:4" ht="16.5">
      <c r="A36" s="66" t="s">
        <v>73</v>
      </c>
      <c r="B36" s="50" t="s">
        <v>62</v>
      </c>
      <c r="C36" s="50" t="s">
        <v>70</v>
      </c>
      <c r="D36" s="67" t="s">
        <v>538</v>
      </c>
    </row>
    <row r="37" spans="1:4" ht="16.5">
      <c r="A37" s="66" t="s">
        <v>74</v>
      </c>
      <c r="B37" s="50" t="s">
        <v>63</v>
      </c>
      <c r="C37" s="50" t="s">
        <v>70</v>
      </c>
      <c r="D37" s="67" t="s">
        <v>538</v>
      </c>
    </row>
    <row r="38" spans="1:4" ht="16.5">
      <c r="A38" s="66" t="s">
        <v>76</v>
      </c>
      <c r="B38" s="50" t="s">
        <v>65</v>
      </c>
      <c r="C38" s="50" t="s">
        <v>70</v>
      </c>
      <c r="D38" s="67" t="s">
        <v>542</v>
      </c>
    </row>
    <row r="39" spans="1:4" ht="16.5">
      <c r="A39" s="66" t="s">
        <v>77</v>
      </c>
      <c r="B39" s="50" t="s">
        <v>66</v>
      </c>
      <c r="C39" s="50" t="s">
        <v>70</v>
      </c>
      <c r="D39" s="67" t="s">
        <v>542</v>
      </c>
    </row>
    <row r="40" spans="1:4" ht="16.5">
      <c r="A40" s="66" t="s">
        <v>79</v>
      </c>
      <c r="B40" s="50" t="s">
        <v>68</v>
      </c>
      <c r="C40" s="50" t="s">
        <v>70</v>
      </c>
      <c r="D40" s="67" t="s">
        <v>538</v>
      </c>
    </row>
    <row r="41" spans="1:4" ht="16.5">
      <c r="A41" s="66" t="s">
        <v>149</v>
      </c>
      <c r="B41" s="50" t="s">
        <v>147</v>
      </c>
      <c r="C41" s="50" t="s">
        <v>151</v>
      </c>
      <c r="D41" s="67" t="s">
        <v>538</v>
      </c>
    </row>
    <row r="42" spans="1:4" ht="16.5">
      <c r="A42" s="66" t="s">
        <v>150</v>
      </c>
      <c r="B42" s="50" t="s">
        <v>148</v>
      </c>
      <c r="C42" s="50" t="s">
        <v>152</v>
      </c>
      <c r="D42" s="67" t="s">
        <v>542</v>
      </c>
    </row>
    <row r="43" spans="1:4" ht="16.5">
      <c r="A43" s="66" t="s">
        <v>198</v>
      </c>
      <c r="B43" s="50" t="s">
        <v>199</v>
      </c>
      <c r="C43" s="50" t="s">
        <v>204</v>
      </c>
      <c r="D43" s="67" t="s">
        <v>542</v>
      </c>
    </row>
    <row r="44" spans="1:4" ht="16.5">
      <c r="A44" s="66" t="s">
        <v>202</v>
      </c>
      <c r="B44" s="50" t="s">
        <v>203</v>
      </c>
      <c r="C44" s="50" t="s">
        <v>204</v>
      </c>
      <c r="D44" s="67" t="s">
        <v>538</v>
      </c>
    </row>
    <row r="45" spans="1:4" ht="16.5">
      <c r="A45" s="66" t="s">
        <v>136</v>
      </c>
      <c r="B45" s="50" t="s">
        <v>137</v>
      </c>
      <c r="C45" s="50" t="s">
        <v>146</v>
      </c>
      <c r="D45" s="67" t="s">
        <v>538</v>
      </c>
    </row>
    <row r="46" spans="1:4" ht="16.5">
      <c r="A46" s="66" t="s">
        <v>138</v>
      </c>
      <c r="B46" s="50" t="s">
        <v>139</v>
      </c>
      <c r="C46" s="50" t="s">
        <v>146</v>
      </c>
      <c r="D46" s="67" t="s">
        <v>538</v>
      </c>
    </row>
    <row r="47" spans="1:4" ht="16.5">
      <c r="A47" s="66" t="s">
        <v>140</v>
      </c>
      <c r="B47" s="50" t="s">
        <v>141</v>
      </c>
      <c r="C47" s="50" t="s">
        <v>146</v>
      </c>
      <c r="D47" s="67" t="s">
        <v>538</v>
      </c>
    </row>
    <row r="48" spans="1:4" ht="16.5">
      <c r="A48" s="66" t="s">
        <v>142</v>
      </c>
      <c r="B48" s="50" t="s">
        <v>143</v>
      </c>
      <c r="C48" s="50" t="s">
        <v>146</v>
      </c>
      <c r="D48" s="67" t="s">
        <v>542</v>
      </c>
    </row>
    <row r="49" spans="1:4" ht="16.5">
      <c r="A49" s="66" t="s">
        <v>257</v>
      </c>
      <c r="B49" s="50" t="s">
        <v>418</v>
      </c>
      <c r="C49" s="50" t="s">
        <v>90</v>
      </c>
      <c r="D49" s="67" t="s">
        <v>538</v>
      </c>
    </row>
    <row r="50" spans="1:4" ht="16.5">
      <c r="A50" s="66" t="s">
        <v>258</v>
      </c>
      <c r="B50" s="50" t="s">
        <v>81</v>
      </c>
      <c r="C50" s="50" t="s">
        <v>90</v>
      </c>
      <c r="D50" s="67" t="s">
        <v>538</v>
      </c>
    </row>
    <row r="51" spans="1:4" ht="16.5">
      <c r="A51" s="66" t="s">
        <v>259</v>
      </c>
      <c r="B51" s="50" t="s">
        <v>82</v>
      </c>
      <c r="C51" s="50" t="s">
        <v>90</v>
      </c>
      <c r="D51" s="67" t="s">
        <v>538</v>
      </c>
    </row>
    <row r="52" spans="1:4" ht="16.5">
      <c r="A52" s="66" t="s">
        <v>260</v>
      </c>
      <c r="B52" s="50" t="s">
        <v>83</v>
      </c>
      <c r="C52" s="50" t="s">
        <v>90</v>
      </c>
      <c r="D52" s="67" t="s">
        <v>538</v>
      </c>
    </row>
    <row r="53" spans="1:4" ht="16.5">
      <c r="A53" s="66" t="s">
        <v>261</v>
      </c>
      <c r="B53" s="50" t="s">
        <v>84</v>
      </c>
      <c r="C53" s="50" t="s">
        <v>90</v>
      </c>
      <c r="D53" s="67" t="s">
        <v>538</v>
      </c>
    </row>
    <row r="54" spans="1:4" ht="16.5">
      <c r="A54" s="66" t="s">
        <v>263</v>
      </c>
      <c r="B54" s="50" t="s">
        <v>86</v>
      </c>
      <c r="C54" s="50" t="s">
        <v>90</v>
      </c>
      <c r="D54" s="67" t="s">
        <v>538</v>
      </c>
    </row>
    <row r="55" spans="1:4" ht="16.5">
      <c r="A55" s="66" t="s">
        <v>264</v>
      </c>
      <c r="B55" s="50" t="s">
        <v>87</v>
      </c>
      <c r="C55" s="50" t="s">
        <v>90</v>
      </c>
      <c r="D55" s="67" t="s">
        <v>538</v>
      </c>
    </row>
    <row r="56" spans="1:4" ht="16.5">
      <c r="A56" s="66" t="s">
        <v>266</v>
      </c>
      <c r="B56" s="50" t="s">
        <v>89</v>
      </c>
      <c r="C56" s="50" t="s">
        <v>90</v>
      </c>
      <c r="D56" s="67" t="s">
        <v>538</v>
      </c>
    </row>
    <row r="57" spans="1:4" ht="16.5">
      <c r="A57" s="71" t="s">
        <v>195</v>
      </c>
      <c r="B57" s="50" t="s">
        <v>193</v>
      </c>
      <c r="C57" s="50" t="s">
        <v>192</v>
      </c>
      <c r="D57" s="67" t="s">
        <v>538</v>
      </c>
    </row>
    <row r="58" spans="1:4" ht="16.5">
      <c r="A58" s="71" t="s">
        <v>194</v>
      </c>
      <c r="B58" s="50" t="s">
        <v>543</v>
      </c>
      <c r="C58" s="50" t="s">
        <v>192</v>
      </c>
      <c r="D58" s="67" t="s">
        <v>538</v>
      </c>
    </row>
    <row r="59" spans="1:4" ht="16.5">
      <c r="A59" s="71" t="s">
        <v>320</v>
      </c>
      <c r="B59" s="50" t="s">
        <v>449</v>
      </c>
      <c r="C59" s="50" t="s">
        <v>322</v>
      </c>
      <c r="D59" s="67" t="s">
        <v>538</v>
      </c>
    </row>
    <row r="60" spans="1:4" ht="16.5">
      <c r="A60" s="71" t="s">
        <v>323</v>
      </c>
      <c r="B60" s="50" t="s">
        <v>324</v>
      </c>
      <c r="C60" s="50" t="s">
        <v>322</v>
      </c>
      <c r="D60" s="67" t="s">
        <v>542</v>
      </c>
    </row>
    <row r="61" spans="1:4" ht="16.5">
      <c r="A61" s="71" t="s">
        <v>329</v>
      </c>
      <c r="B61" s="50" t="s">
        <v>325</v>
      </c>
      <c r="C61" s="50" t="s">
        <v>326</v>
      </c>
      <c r="D61" s="67" t="s">
        <v>542</v>
      </c>
    </row>
    <row r="62" spans="1:4" ht="16.5">
      <c r="A62" s="71" t="s">
        <v>330</v>
      </c>
      <c r="B62" s="50" t="s">
        <v>327</v>
      </c>
      <c r="C62" s="50" t="s">
        <v>326</v>
      </c>
      <c r="D62" s="67" t="s">
        <v>538</v>
      </c>
    </row>
    <row r="63" spans="1:4" ht="16.5">
      <c r="A63" s="71" t="s">
        <v>331</v>
      </c>
      <c r="B63" s="50" t="s">
        <v>328</v>
      </c>
      <c r="C63" s="50" t="s">
        <v>326</v>
      </c>
      <c r="D63" s="67" t="s">
        <v>544</v>
      </c>
    </row>
    <row r="64" spans="1:4" ht="16.5">
      <c r="A64" s="71" t="s">
        <v>225</v>
      </c>
      <c r="B64" s="50" t="s">
        <v>226</v>
      </c>
      <c r="C64" s="50" t="s">
        <v>237</v>
      </c>
      <c r="D64" s="67" t="s">
        <v>538</v>
      </c>
    </row>
    <row r="65" spans="1:4" ht="16.5">
      <c r="A65" s="71" t="s">
        <v>223</v>
      </c>
      <c r="B65" s="50" t="s">
        <v>224</v>
      </c>
      <c r="C65" s="50" t="s">
        <v>237</v>
      </c>
      <c r="D65" s="67" t="s">
        <v>538</v>
      </c>
    </row>
    <row r="66" spans="1:4" ht="16.5">
      <c r="A66" s="71" t="s">
        <v>227</v>
      </c>
      <c r="B66" s="50" t="s">
        <v>228</v>
      </c>
      <c r="C66" s="50" t="s">
        <v>237</v>
      </c>
      <c r="D66" s="67" t="s">
        <v>542</v>
      </c>
    </row>
    <row r="67" spans="1:4" ht="16.5">
      <c r="A67" s="71" t="s">
        <v>221</v>
      </c>
      <c r="B67" s="50" t="s">
        <v>222</v>
      </c>
      <c r="C67" s="50" t="s">
        <v>237</v>
      </c>
      <c r="D67" s="67" t="s">
        <v>538</v>
      </c>
    </row>
    <row r="68" spans="1:4" ht="16.5">
      <c r="A68" s="71" t="s">
        <v>235</v>
      </c>
      <c r="B68" s="50" t="s">
        <v>236</v>
      </c>
      <c r="C68" s="50" t="s">
        <v>237</v>
      </c>
      <c r="D68" s="67" t="s">
        <v>542</v>
      </c>
    </row>
    <row r="69" spans="1:4" ht="16.5">
      <c r="A69" s="71" t="s">
        <v>212</v>
      </c>
      <c r="B69" s="50" t="s">
        <v>545</v>
      </c>
      <c r="C69" s="50" t="s">
        <v>237</v>
      </c>
      <c r="D69" s="67" t="s">
        <v>542</v>
      </c>
    </row>
    <row r="70" spans="1:4" ht="16.5">
      <c r="A70" s="66" t="s">
        <v>254</v>
      </c>
      <c r="B70" s="50" t="s">
        <v>250</v>
      </c>
      <c r="C70" s="50" t="s">
        <v>251</v>
      </c>
      <c r="D70" s="67" t="s">
        <v>538</v>
      </c>
    </row>
    <row r="71" spans="1:4" ht="16.5">
      <c r="A71" s="66" t="s">
        <v>255</v>
      </c>
      <c r="B71" s="50" t="s">
        <v>252</v>
      </c>
      <c r="C71" s="50" t="s">
        <v>251</v>
      </c>
      <c r="D71" s="67" t="s">
        <v>538</v>
      </c>
    </row>
    <row r="72" spans="1:4" ht="16.5">
      <c r="A72" s="66" t="s">
        <v>256</v>
      </c>
      <c r="B72" s="50" t="s">
        <v>253</v>
      </c>
      <c r="C72" s="50" t="s">
        <v>251</v>
      </c>
      <c r="D72" s="67" t="s">
        <v>538</v>
      </c>
    </row>
    <row r="73" spans="1:4" ht="16.5">
      <c r="A73" s="66" t="s">
        <v>218</v>
      </c>
      <c r="B73" s="50" t="s">
        <v>216</v>
      </c>
      <c r="C73" s="50" t="s">
        <v>220</v>
      </c>
      <c r="D73" s="67" t="s">
        <v>538</v>
      </c>
    </row>
    <row r="74" spans="1:4" ht="16.5">
      <c r="A74" s="66" t="s">
        <v>219</v>
      </c>
      <c r="B74" s="50" t="s">
        <v>217</v>
      </c>
      <c r="C74" s="50" t="s">
        <v>220</v>
      </c>
      <c r="D74" s="67" t="s">
        <v>542</v>
      </c>
    </row>
    <row r="75" spans="1:4" ht="16.5">
      <c r="A75" s="71" t="s">
        <v>357</v>
      </c>
      <c r="B75" s="50" t="s">
        <v>353</v>
      </c>
      <c r="C75" s="50" t="s">
        <v>354</v>
      </c>
      <c r="D75" s="67" t="s">
        <v>542</v>
      </c>
    </row>
    <row r="76" spans="1:4" ht="16.5">
      <c r="A76" s="71" t="s">
        <v>358</v>
      </c>
      <c r="B76" s="50" t="s">
        <v>355</v>
      </c>
      <c r="C76" s="50" t="s">
        <v>354</v>
      </c>
      <c r="D76" s="67" t="s">
        <v>538</v>
      </c>
    </row>
    <row r="77" spans="1:4" ht="16.5">
      <c r="A77" s="71" t="s">
        <v>447</v>
      </c>
      <c r="B77" s="50" t="s">
        <v>445</v>
      </c>
      <c r="C77" s="50" t="s">
        <v>354</v>
      </c>
      <c r="D77" s="67" t="s">
        <v>538</v>
      </c>
    </row>
    <row r="78" spans="1:4" ht="16.5">
      <c r="A78" s="71" t="s">
        <v>370</v>
      </c>
      <c r="B78" s="50" t="s">
        <v>363</v>
      </c>
      <c r="C78" s="50" t="s">
        <v>361</v>
      </c>
      <c r="D78" s="67" t="s">
        <v>538</v>
      </c>
    </row>
    <row r="79" spans="1:4" ht="16.5">
      <c r="A79" s="71" t="s">
        <v>371</v>
      </c>
      <c r="B79" s="50" t="s">
        <v>364</v>
      </c>
      <c r="C79" s="50" t="s">
        <v>361</v>
      </c>
      <c r="D79" s="67" t="s">
        <v>538</v>
      </c>
    </row>
    <row r="80" spans="1:4" ht="16.5">
      <c r="A80" s="71" t="s">
        <v>372</v>
      </c>
      <c r="B80" s="50" t="s">
        <v>365</v>
      </c>
      <c r="C80" s="50" t="s">
        <v>361</v>
      </c>
      <c r="D80" s="67" t="s">
        <v>538</v>
      </c>
    </row>
    <row r="81" spans="1:4" ht="16.5">
      <c r="A81" s="71" t="s">
        <v>374</v>
      </c>
      <c r="B81" s="50" t="s">
        <v>367</v>
      </c>
      <c r="C81" s="50" t="s">
        <v>361</v>
      </c>
      <c r="D81" s="67" t="s">
        <v>542</v>
      </c>
    </row>
    <row r="82" spans="1:4" ht="16.5">
      <c r="A82" s="71" t="s">
        <v>311</v>
      </c>
      <c r="B82" s="50" t="s">
        <v>312</v>
      </c>
      <c r="C82" s="50" t="s">
        <v>313</v>
      </c>
      <c r="D82" s="67" t="s">
        <v>538</v>
      </c>
    </row>
    <row r="83" spans="1:4" ht="16.5">
      <c r="A83" s="71" t="s">
        <v>316</v>
      </c>
      <c r="B83" s="50" t="s">
        <v>317</v>
      </c>
      <c r="C83" s="50" t="s">
        <v>313</v>
      </c>
      <c r="D83" s="67" t="s">
        <v>538</v>
      </c>
    </row>
    <row r="84" spans="1:4" ht="16.5">
      <c r="A84" s="71" t="s">
        <v>318</v>
      </c>
      <c r="B84" s="50" t="s">
        <v>319</v>
      </c>
      <c r="C84" s="50" t="s">
        <v>313</v>
      </c>
      <c r="D84" s="67" t="s">
        <v>538</v>
      </c>
    </row>
    <row r="85" spans="1:4" ht="16.5">
      <c r="A85" s="71" t="s">
        <v>179</v>
      </c>
      <c r="B85" s="50" t="s">
        <v>166</v>
      </c>
      <c r="C85" s="50" t="s">
        <v>178</v>
      </c>
      <c r="D85" s="67" t="s">
        <v>538</v>
      </c>
    </row>
    <row r="86" spans="1:4" ht="16.5">
      <c r="A86" s="71" t="s">
        <v>180</v>
      </c>
      <c r="B86" s="50" t="s">
        <v>167</v>
      </c>
      <c r="C86" s="50" t="s">
        <v>178</v>
      </c>
      <c r="D86" s="67" t="s">
        <v>538</v>
      </c>
    </row>
    <row r="87" spans="1:4" ht="16.5">
      <c r="A87" s="71" t="s">
        <v>181</v>
      </c>
      <c r="B87" s="50" t="s">
        <v>168</v>
      </c>
      <c r="C87" s="50" t="s">
        <v>178</v>
      </c>
      <c r="D87" s="67" t="s">
        <v>538</v>
      </c>
    </row>
    <row r="88" spans="1:4" ht="16.5">
      <c r="A88" s="71" t="s">
        <v>182</v>
      </c>
      <c r="B88" s="50" t="s">
        <v>169</v>
      </c>
      <c r="C88" s="50" t="s">
        <v>178</v>
      </c>
      <c r="D88" s="67" t="s">
        <v>542</v>
      </c>
    </row>
    <row r="89" spans="1:4" ht="16.5">
      <c r="A89" s="71" t="s">
        <v>183</v>
      </c>
      <c r="B89" s="50" t="s">
        <v>170</v>
      </c>
      <c r="C89" s="50" t="s">
        <v>178</v>
      </c>
      <c r="D89" s="67" t="s">
        <v>538</v>
      </c>
    </row>
    <row r="90" spans="1:4" ht="16.5">
      <c r="A90" s="71" t="s">
        <v>184</v>
      </c>
      <c r="B90" s="50" t="s">
        <v>171</v>
      </c>
      <c r="C90" s="50" t="s">
        <v>178</v>
      </c>
      <c r="D90" s="67" t="s">
        <v>538</v>
      </c>
    </row>
    <row r="91" spans="1:4" ht="16.5">
      <c r="A91" s="71" t="s">
        <v>185</v>
      </c>
      <c r="B91" s="50" t="s">
        <v>172</v>
      </c>
      <c r="C91" s="50" t="s">
        <v>178</v>
      </c>
      <c r="D91" s="67" t="s">
        <v>542</v>
      </c>
    </row>
    <row r="92" spans="1:4" ht="16.5">
      <c r="A92" s="71" t="s">
        <v>187</v>
      </c>
      <c r="B92" s="50" t="s">
        <v>174</v>
      </c>
      <c r="C92" s="50" t="s">
        <v>178</v>
      </c>
      <c r="D92" s="67" t="s">
        <v>538</v>
      </c>
    </row>
    <row r="93" spans="1:4" ht="16.5">
      <c r="A93" s="71" t="s">
        <v>188</v>
      </c>
      <c r="B93" s="50" t="s">
        <v>175</v>
      </c>
      <c r="C93" s="50" t="s">
        <v>178</v>
      </c>
      <c r="D93" s="67" t="s">
        <v>538</v>
      </c>
    </row>
    <row r="94" spans="1:4" ht="16.5">
      <c r="A94" s="71" t="s">
        <v>190</v>
      </c>
      <c r="B94" s="50" t="s">
        <v>177</v>
      </c>
      <c r="C94" s="50" t="s">
        <v>178</v>
      </c>
      <c r="D94" s="67" t="s">
        <v>538</v>
      </c>
    </row>
    <row r="95" spans="1:4" ht="16.5">
      <c r="A95" s="71" t="s">
        <v>432</v>
      </c>
      <c r="B95" s="50" t="s">
        <v>429</v>
      </c>
      <c r="C95" s="50" t="s">
        <v>178</v>
      </c>
      <c r="D95" s="67" t="s">
        <v>542</v>
      </c>
    </row>
    <row r="96" spans="1:4" ht="16.5">
      <c r="A96" s="71" t="s">
        <v>433</v>
      </c>
      <c r="B96" s="50" t="s">
        <v>430</v>
      </c>
      <c r="C96" s="50" t="s">
        <v>178</v>
      </c>
      <c r="D96" s="67" t="s">
        <v>538</v>
      </c>
    </row>
    <row r="97" spans="1:4" ht="16.5">
      <c r="A97" s="71" t="s">
        <v>434</v>
      </c>
      <c r="B97" s="50" t="s">
        <v>431</v>
      </c>
      <c r="C97" s="50" t="s">
        <v>178</v>
      </c>
      <c r="D97" s="67" t="s">
        <v>538</v>
      </c>
    </row>
    <row r="98" spans="1:4" ht="16.5">
      <c r="A98" s="71" t="s">
        <v>245</v>
      </c>
      <c r="B98" s="50" t="s">
        <v>246</v>
      </c>
      <c r="C98" s="50" t="s">
        <v>249</v>
      </c>
      <c r="D98" s="67" t="s">
        <v>538</v>
      </c>
    </row>
    <row r="99" spans="1:4" ht="16.5">
      <c r="A99" s="71" t="s">
        <v>247</v>
      </c>
      <c r="B99" s="50" t="s">
        <v>248</v>
      </c>
      <c r="C99" s="50" t="s">
        <v>249</v>
      </c>
      <c r="D99" s="67" t="s">
        <v>538</v>
      </c>
    </row>
    <row r="100" spans="1:4" ht="16.5">
      <c r="A100" s="71" t="s">
        <v>272</v>
      </c>
      <c r="B100" s="50" t="s">
        <v>273</v>
      </c>
      <c r="C100" s="50" t="s">
        <v>274</v>
      </c>
      <c r="D100" s="67" t="s">
        <v>538</v>
      </c>
    </row>
    <row r="101" spans="1:4" ht="16.5">
      <c r="A101" s="71" t="s">
        <v>275</v>
      </c>
      <c r="B101" s="50" t="s">
        <v>276</v>
      </c>
      <c r="C101" s="50" t="s">
        <v>274</v>
      </c>
      <c r="D101" s="67" t="s">
        <v>542</v>
      </c>
    </row>
    <row r="102" spans="1:4" ht="16.5">
      <c r="A102" s="71" t="s">
        <v>281</v>
      </c>
      <c r="B102" s="50" t="s">
        <v>282</v>
      </c>
      <c r="C102" s="50" t="s">
        <v>274</v>
      </c>
      <c r="D102" s="67" t="s">
        <v>538</v>
      </c>
    </row>
    <row r="103" spans="1:4" ht="16.5">
      <c r="A103" s="71" t="s">
        <v>283</v>
      </c>
      <c r="B103" s="50" t="s">
        <v>284</v>
      </c>
      <c r="C103" s="50" t="s">
        <v>274</v>
      </c>
      <c r="D103" s="67" t="s">
        <v>542</v>
      </c>
    </row>
    <row r="104" spans="1:4" ht="16.5">
      <c r="A104" s="71" t="s">
        <v>285</v>
      </c>
      <c r="B104" s="50" t="s">
        <v>286</v>
      </c>
      <c r="C104" s="50" t="s">
        <v>274</v>
      </c>
      <c r="D104" s="67" t="s">
        <v>538</v>
      </c>
    </row>
    <row r="105" spans="1:4" ht="16.5">
      <c r="A105" s="71" t="s">
        <v>287</v>
      </c>
      <c r="B105" s="50" t="s">
        <v>288</v>
      </c>
      <c r="C105" s="50" t="s">
        <v>274</v>
      </c>
      <c r="D105" s="67" t="s">
        <v>538</v>
      </c>
    </row>
    <row r="106" spans="1:4" ht="16.5">
      <c r="A106" s="71" t="s">
        <v>289</v>
      </c>
      <c r="B106" s="50" t="s">
        <v>290</v>
      </c>
      <c r="C106" s="50" t="s">
        <v>274</v>
      </c>
      <c r="D106" s="67" t="s">
        <v>538</v>
      </c>
    </row>
    <row r="107" spans="1:4" ht="16.5">
      <c r="A107" s="71" t="s">
        <v>293</v>
      </c>
      <c r="B107" s="50" t="s">
        <v>294</v>
      </c>
      <c r="C107" s="50" t="s">
        <v>274</v>
      </c>
      <c r="D107" s="67" t="s">
        <v>542</v>
      </c>
    </row>
    <row r="108" spans="1:4" ht="16.5">
      <c r="A108" s="71" t="s">
        <v>297</v>
      </c>
      <c r="B108" s="50" t="s">
        <v>298</v>
      </c>
      <c r="C108" s="50" t="s">
        <v>274</v>
      </c>
      <c r="D108" s="67" t="s">
        <v>538</v>
      </c>
    </row>
    <row r="109" spans="1:4" ht="16.5">
      <c r="A109" s="71" t="s">
        <v>301</v>
      </c>
      <c r="B109" s="50" t="s">
        <v>302</v>
      </c>
      <c r="C109" s="50" t="s">
        <v>274</v>
      </c>
      <c r="D109" s="67" t="s">
        <v>538</v>
      </c>
    </row>
    <row r="110" spans="1:4" ht="16.5">
      <c r="A110" s="71" t="s">
        <v>441</v>
      </c>
      <c r="B110" s="50" t="s">
        <v>442</v>
      </c>
      <c r="C110" s="50" t="s">
        <v>274</v>
      </c>
      <c r="D110" s="67" t="s">
        <v>546</v>
      </c>
    </row>
    <row r="111" spans="1:4" ht="16.5">
      <c r="A111" s="71" t="s">
        <v>444</v>
      </c>
      <c r="B111" s="50" t="s">
        <v>443</v>
      </c>
      <c r="C111" s="50" t="s">
        <v>309</v>
      </c>
      <c r="D111" s="67" t="s">
        <v>538</v>
      </c>
    </row>
    <row r="112" spans="1:4" ht="16.5">
      <c r="A112" s="71" t="s">
        <v>153</v>
      </c>
      <c r="B112" s="50" t="s">
        <v>154</v>
      </c>
      <c r="C112" s="50" t="s">
        <v>165</v>
      </c>
      <c r="D112" s="67" t="s">
        <v>542</v>
      </c>
    </row>
    <row r="113" spans="1:4" ht="16.5">
      <c r="A113" s="71" t="s">
        <v>157</v>
      </c>
      <c r="B113" s="50" t="s">
        <v>158</v>
      </c>
      <c r="C113" s="50" t="s">
        <v>165</v>
      </c>
      <c r="D113" s="67" t="s">
        <v>542</v>
      </c>
    </row>
    <row r="114" spans="1:4" ht="16.5">
      <c r="A114" s="71" t="s">
        <v>159</v>
      </c>
      <c r="B114" s="50" t="s">
        <v>160</v>
      </c>
      <c r="C114" s="50" t="s">
        <v>165</v>
      </c>
      <c r="D114" s="67" t="s">
        <v>538</v>
      </c>
    </row>
    <row r="115" spans="1:4" ht="16.5">
      <c r="A115" s="71" t="s">
        <v>396</v>
      </c>
      <c r="B115" s="50" t="s">
        <v>387</v>
      </c>
      <c r="C115" s="50" t="s">
        <v>386</v>
      </c>
      <c r="D115" s="67" t="s">
        <v>542</v>
      </c>
    </row>
    <row r="116" spans="1:4" ht="16.5">
      <c r="A116" s="71" t="s">
        <v>397</v>
      </c>
      <c r="B116" s="50" t="s">
        <v>388</v>
      </c>
      <c r="C116" s="50" t="s">
        <v>386</v>
      </c>
      <c r="D116" s="67" t="s">
        <v>538</v>
      </c>
    </row>
    <row r="117" spans="1:4" ht="16.5">
      <c r="A117" s="71" t="s">
        <v>398</v>
      </c>
      <c r="B117" s="50" t="s">
        <v>389</v>
      </c>
      <c r="C117" s="50" t="s">
        <v>386</v>
      </c>
      <c r="D117" s="67" t="s">
        <v>538</v>
      </c>
    </row>
    <row r="118" spans="1:4" ht="16.5">
      <c r="A118" s="71" t="s">
        <v>399</v>
      </c>
      <c r="B118" s="50" t="s">
        <v>390</v>
      </c>
      <c r="C118" s="50" t="s">
        <v>386</v>
      </c>
      <c r="D118" s="67" t="s">
        <v>542</v>
      </c>
    </row>
    <row r="119" spans="1:4" ht="16.5">
      <c r="A119" s="71" t="s">
        <v>400</v>
      </c>
      <c r="B119" s="50" t="s">
        <v>391</v>
      </c>
      <c r="C119" s="50" t="s">
        <v>386</v>
      </c>
      <c r="D119" s="67" t="s">
        <v>542</v>
      </c>
    </row>
    <row r="120" spans="1:4" ht="16.5">
      <c r="A120" s="71" t="s">
        <v>401</v>
      </c>
      <c r="B120" s="50" t="s">
        <v>392</v>
      </c>
      <c r="C120" s="50" t="s">
        <v>386</v>
      </c>
      <c r="D120" s="67" t="s">
        <v>538</v>
      </c>
    </row>
    <row r="121" spans="1:4" ht="16.5">
      <c r="A121" s="71" t="s">
        <v>402</v>
      </c>
      <c r="B121" s="50" t="s">
        <v>393</v>
      </c>
      <c r="C121" s="50" t="s">
        <v>386</v>
      </c>
      <c r="D121" s="67" t="s">
        <v>538</v>
      </c>
    </row>
    <row r="122" spans="1:4" ht="16.5">
      <c r="A122" s="71" t="s">
        <v>403</v>
      </c>
      <c r="B122" s="50" t="s">
        <v>394</v>
      </c>
      <c r="C122" s="50" t="s">
        <v>386</v>
      </c>
      <c r="D122" s="67" t="s">
        <v>538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outlineLevelCol="1"/>
  <cols>
    <col min="1" max="1" width="10.00390625" style="5" customWidth="1"/>
    <col min="2" max="2" width="35.00390625" style="4" bestFit="1" customWidth="1"/>
    <col min="3" max="3" width="16.57421875" style="5" customWidth="1"/>
    <col min="4" max="4" width="6.00390625" style="5" customWidth="1"/>
    <col min="5" max="19" width="2.7109375" style="5" customWidth="1" outlineLevel="1"/>
    <col min="20" max="20" width="7.28125" style="5" customWidth="1"/>
    <col min="21" max="35" width="2.7109375" style="5" customWidth="1" outlineLevel="1"/>
    <col min="36" max="36" width="7.28125" style="5" customWidth="1"/>
    <col min="37" max="37" width="9.140625" style="5" customWidth="1" collapsed="1"/>
    <col min="38" max="40" width="9.140625" style="5" customWidth="1"/>
    <col min="41" max="41" width="8.28125" style="5" customWidth="1"/>
    <col min="42" max="42" width="6.7109375" style="20" customWidth="1"/>
    <col min="43" max="43" width="0.85546875" style="20" customWidth="1"/>
    <col min="44" max="44" width="6.7109375" style="21" customWidth="1"/>
    <col min="45" max="16384" width="9.140625" style="5" customWidth="1"/>
  </cols>
  <sheetData>
    <row r="1" spans="1:36" ht="16.5">
      <c r="A1" s="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6" ht="16.5">
      <c r="A2" s="53" t="s">
        <v>29</v>
      </c>
      <c r="B2" s="17" t="s">
        <v>5</v>
      </c>
      <c r="C2" s="18" t="s">
        <v>1</v>
      </c>
      <c r="D2" s="18" t="s">
        <v>6</v>
      </c>
      <c r="E2" s="18">
        <v>1</v>
      </c>
      <c r="F2" s="18">
        <v>2</v>
      </c>
      <c r="G2" s="18">
        <v>3</v>
      </c>
      <c r="H2" s="18">
        <v>4</v>
      </c>
      <c r="I2" s="18">
        <v>5</v>
      </c>
      <c r="J2" s="18">
        <v>6</v>
      </c>
      <c r="K2" s="18">
        <v>7</v>
      </c>
      <c r="L2" s="18">
        <v>8</v>
      </c>
      <c r="M2" s="18">
        <v>9</v>
      </c>
      <c r="N2" s="18">
        <v>10</v>
      </c>
      <c r="O2" s="18">
        <v>11</v>
      </c>
      <c r="P2" s="18">
        <v>12</v>
      </c>
      <c r="Q2" s="18">
        <v>13</v>
      </c>
      <c r="R2" s="18">
        <v>14</v>
      </c>
      <c r="S2" s="18">
        <v>15</v>
      </c>
      <c r="T2" s="18" t="s">
        <v>2</v>
      </c>
      <c r="U2" s="18">
        <v>16</v>
      </c>
      <c r="V2" s="18">
        <v>17</v>
      </c>
      <c r="W2" s="18">
        <v>18</v>
      </c>
      <c r="X2" s="18">
        <v>19</v>
      </c>
      <c r="Y2" s="18">
        <v>20</v>
      </c>
      <c r="Z2" s="18">
        <v>21</v>
      </c>
      <c r="AA2" s="18">
        <v>22</v>
      </c>
      <c r="AB2" s="18">
        <v>23</v>
      </c>
      <c r="AC2" s="18">
        <v>24</v>
      </c>
      <c r="AD2" s="18">
        <v>25</v>
      </c>
      <c r="AE2" s="18">
        <v>26</v>
      </c>
      <c r="AF2" s="18">
        <v>27</v>
      </c>
      <c r="AG2" s="18">
        <v>28</v>
      </c>
      <c r="AH2" s="18">
        <v>29</v>
      </c>
      <c r="AI2" s="18">
        <v>30</v>
      </c>
      <c r="AJ2" s="18" t="s">
        <v>3</v>
      </c>
    </row>
    <row r="3" spans="1:36" ht="16.5">
      <c r="A3" s="90" t="str">
        <f>Команды!A2</f>
        <v>LT0101006</v>
      </c>
      <c r="B3" s="87" t="str">
        <f>Команды!B2</f>
        <v>Атомы</v>
      </c>
      <c r="C3" s="87" t="str">
        <f>Команды!C2</f>
        <v>Клайпеда</v>
      </c>
      <c r="D3" s="6">
        <f aca="true" t="shared" si="0" ref="D3:D34">T3+AJ3</f>
        <v>7</v>
      </c>
      <c r="E3" s="33"/>
      <c r="F3" s="33"/>
      <c r="G3" s="33"/>
      <c r="H3" s="33" t="s">
        <v>411</v>
      </c>
      <c r="I3" s="33"/>
      <c r="J3" s="33"/>
      <c r="K3" s="33"/>
      <c r="L3" s="33" t="s">
        <v>411</v>
      </c>
      <c r="M3" s="33"/>
      <c r="N3" s="33"/>
      <c r="O3" s="33" t="s">
        <v>411</v>
      </c>
      <c r="P3" s="33"/>
      <c r="Q3" s="33"/>
      <c r="R3" s="33"/>
      <c r="S3" s="33" t="s">
        <v>411</v>
      </c>
      <c r="T3" s="6">
        <f aca="true" t="shared" si="1" ref="T3:T34">COUNTIF(E3:S3,"+")</f>
        <v>4</v>
      </c>
      <c r="U3" s="33" t="s">
        <v>411</v>
      </c>
      <c r="V3" s="33"/>
      <c r="W3" s="33"/>
      <c r="X3" s="33"/>
      <c r="Y3" s="33"/>
      <c r="Z3" s="33"/>
      <c r="AA3" s="33"/>
      <c r="AB3" s="33"/>
      <c r="AC3" s="33" t="s">
        <v>411</v>
      </c>
      <c r="AD3" s="33" t="s">
        <v>411</v>
      </c>
      <c r="AE3" s="33"/>
      <c r="AF3" s="33"/>
      <c r="AG3" s="33"/>
      <c r="AH3" s="33"/>
      <c r="AI3" s="33"/>
      <c r="AJ3" s="6">
        <f aca="true" t="shared" si="2" ref="AJ3:AJ34">COUNTIF(U3:AI3,"+")</f>
        <v>3</v>
      </c>
    </row>
    <row r="4" spans="1:36" ht="16.5">
      <c r="A4" s="90" t="str">
        <f>Команды!A3</f>
        <v>LT0101002</v>
      </c>
      <c r="B4" s="87" t="str">
        <f>Команды!B3</f>
        <v>Меридиан</v>
      </c>
      <c r="C4" s="87" t="str">
        <f>Команды!C3</f>
        <v>Клайпеда</v>
      </c>
      <c r="D4" s="6">
        <f t="shared" si="0"/>
        <v>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411</v>
      </c>
      <c r="P4" s="33"/>
      <c r="Q4" s="33"/>
      <c r="R4" s="33"/>
      <c r="S4" s="33"/>
      <c r="T4" s="6">
        <f t="shared" si="1"/>
        <v>1</v>
      </c>
      <c r="U4" s="33" t="s">
        <v>411</v>
      </c>
      <c r="V4" s="33"/>
      <c r="W4" s="33"/>
      <c r="X4" s="33"/>
      <c r="Y4" s="33"/>
      <c r="Z4" s="33"/>
      <c r="AA4" s="33"/>
      <c r="AB4" s="33"/>
      <c r="AC4" s="33" t="s">
        <v>411</v>
      </c>
      <c r="AD4" s="33"/>
      <c r="AE4" s="33"/>
      <c r="AF4" s="33"/>
      <c r="AG4" s="33"/>
      <c r="AH4" s="33"/>
      <c r="AI4" s="33"/>
      <c r="AJ4" s="6">
        <f t="shared" si="2"/>
        <v>2</v>
      </c>
    </row>
    <row r="5" spans="1:36" ht="16.5">
      <c r="A5" s="90" t="str">
        <f>Команды!A4</f>
        <v>LT0101010</v>
      </c>
      <c r="B5" s="87" t="str">
        <f>Команды!B4</f>
        <v>Мальтийский орден</v>
      </c>
      <c r="C5" s="87" t="str">
        <f>Команды!C4</f>
        <v>Клайпеда</v>
      </c>
      <c r="D5" s="6">
        <f t="shared" si="0"/>
        <v>5</v>
      </c>
      <c r="E5" s="33"/>
      <c r="F5" s="33"/>
      <c r="G5" s="33"/>
      <c r="H5" s="33" t="s">
        <v>411</v>
      </c>
      <c r="I5" s="33"/>
      <c r="J5" s="33"/>
      <c r="K5" s="33"/>
      <c r="L5" s="33"/>
      <c r="M5" s="33"/>
      <c r="N5" s="33"/>
      <c r="O5" s="33" t="s">
        <v>411</v>
      </c>
      <c r="P5" s="33"/>
      <c r="Q5" s="33"/>
      <c r="R5" s="33"/>
      <c r="S5" s="33"/>
      <c r="T5" s="6">
        <f t="shared" si="1"/>
        <v>2</v>
      </c>
      <c r="U5" s="33" t="s">
        <v>411</v>
      </c>
      <c r="V5" s="33"/>
      <c r="W5" s="33"/>
      <c r="X5" s="33"/>
      <c r="Y5" s="33"/>
      <c r="Z5" s="33" t="s">
        <v>411</v>
      </c>
      <c r="AA5" s="33"/>
      <c r="AB5" s="33"/>
      <c r="AC5" s="33"/>
      <c r="AD5" s="33"/>
      <c r="AE5" s="33"/>
      <c r="AF5" s="33"/>
      <c r="AG5" s="33"/>
      <c r="AH5" s="33"/>
      <c r="AI5" s="33" t="s">
        <v>411</v>
      </c>
      <c r="AJ5" s="6">
        <f t="shared" si="2"/>
        <v>3</v>
      </c>
    </row>
    <row r="6" spans="1:36" ht="16.5">
      <c r="A6" s="90" t="str">
        <f>Команды!A5</f>
        <v>LT0101004</v>
      </c>
      <c r="B6" s="87" t="str">
        <f>Команды!B5</f>
        <v>Диверсия (Пэрсики / Smile)</v>
      </c>
      <c r="C6" s="87" t="str">
        <f>Команды!C5</f>
        <v>Клайпеда</v>
      </c>
      <c r="D6" s="6">
        <f t="shared" si="0"/>
        <v>5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 t="s">
        <v>411</v>
      </c>
      <c r="P6" s="33"/>
      <c r="Q6" s="33"/>
      <c r="R6" s="33"/>
      <c r="S6" s="33"/>
      <c r="T6" s="6">
        <f t="shared" si="1"/>
        <v>1</v>
      </c>
      <c r="U6" s="33"/>
      <c r="V6" s="33"/>
      <c r="W6" s="33"/>
      <c r="X6" s="33"/>
      <c r="Y6" s="33" t="s">
        <v>411</v>
      </c>
      <c r="Z6" s="33"/>
      <c r="AA6" s="33"/>
      <c r="AB6" s="33" t="s">
        <v>411</v>
      </c>
      <c r="AC6" s="33" t="s">
        <v>411</v>
      </c>
      <c r="AD6" s="33"/>
      <c r="AE6" s="33"/>
      <c r="AF6" s="33"/>
      <c r="AG6" s="33"/>
      <c r="AH6" s="33"/>
      <c r="AI6" s="33" t="s">
        <v>411</v>
      </c>
      <c r="AJ6" s="6">
        <f t="shared" si="2"/>
        <v>4</v>
      </c>
    </row>
    <row r="7" spans="1:36" ht="16.5">
      <c r="A7" s="90" t="str">
        <f>Команды!A6</f>
        <v>LT0101008</v>
      </c>
      <c r="B7" s="87" t="str">
        <f>Команды!B6</f>
        <v>Хрустальные совы (Старая гвардия)  </v>
      </c>
      <c r="C7" s="87" t="str">
        <f>Команды!C6</f>
        <v>Клайпеда</v>
      </c>
      <c r="D7" s="6">
        <f t="shared" si="0"/>
        <v>9</v>
      </c>
      <c r="E7" s="33"/>
      <c r="F7" s="33" t="s">
        <v>411</v>
      </c>
      <c r="G7" s="33"/>
      <c r="H7" s="33" t="s">
        <v>411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6">
        <f t="shared" si="1"/>
        <v>2</v>
      </c>
      <c r="U7" s="33" t="s">
        <v>411</v>
      </c>
      <c r="V7" s="33"/>
      <c r="W7" s="33"/>
      <c r="X7" s="33"/>
      <c r="Y7" s="33"/>
      <c r="Z7" s="33"/>
      <c r="AA7" s="33" t="s">
        <v>411</v>
      </c>
      <c r="AB7" s="33" t="s">
        <v>411</v>
      </c>
      <c r="AC7" s="33" t="s">
        <v>411</v>
      </c>
      <c r="AD7" s="33" t="s">
        <v>411</v>
      </c>
      <c r="AE7" s="33" t="s">
        <v>411</v>
      </c>
      <c r="AF7" s="33"/>
      <c r="AG7" s="33"/>
      <c r="AH7" s="33"/>
      <c r="AI7" s="33" t="s">
        <v>411</v>
      </c>
      <c r="AJ7" s="6">
        <f t="shared" si="2"/>
        <v>7</v>
      </c>
    </row>
    <row r="8" spans="1:36" ht="16.5">
      <c r="A8" s="90" t="str">
        <f>Команды!A7</f>
        <v>LT0101011</v>
      </c>
      <c r="B8" s="87" t="str">
        <f>Команды!B7</f>
        <v>Гиганты мысли</v>
      </c>
      <c r="C8" s="87" t="str">
        <f>Команды!C7</f>
        <v>Клайпеда</v>
      </c>
      <c r="D8" s="6">
        <f t="shared" si="0"/>
        <v>1</v>
      </c>
      <c r="E8" s="33"/>
      <c r="F8" s="33"/>
      <c r="G8" s="33"/>
      <c r="H8" s="33" t="s">
        <v>411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6">
        <f t="shared" si="1"/>
        <v>1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6">
        <f t="shared" si="2"/>
        <v>0</v>
      </c>
    </row>
    <row r="9" spans="1:36" ht="16.5">
      <c r="A9" s="90" t="str">
        <f>Команды!A8</f>
        <v>LT0101009</v>
      </c>
      <c r="B9" s="87" t="str">
        <f>Команды!B8</f>
        <v>Анархисты</v>
      </c>
      <c r="C9" s="87" t="str">
        <f>Команды!C8</f>
        <v>Клайпеда</v>
      </c>
      <c r="D9" s="6">
        <f t="shared" si="0"/>
        <v>7</v>
      </c>
      <c r="E9" s="33"/>
      <c r="F9" s="33" t="s">
        <v>411</v>
      </c>
      <c r="G9" s="33"/>
      <c r="H9" s="33" t="s">
        <v>411</v>
      </c>
      <c r="I9" s="33"/>
      <c r="J9" s="33"/>
      <c r="K9" s="33"/>
      <c r="L9" s="33"/>
      <c r="M9" s="33"/>
      <c r="N9" s="33"/>
      <c r="O9" s="33" t="s">
        <v>411</v>
      </c>
      <c r="P9" s="33"/>
      <c r="Q9" s="33"/>
      <c r="R9" s="33"/>
      <c r="S9" s="33"/>
      <c r="T9" s="6">
        <f t="shared" si="1"/>
        <v>3</v>
      </c>
      <c r="U9" s="33" t="s">
        <v>411</v>
      </c>
      <c r="V9" s="33"/>
      <c r="W9" s="33"/>
      <c r="X9" s="33" t="s">
        <v>411</v>
      </c>
      <c r="Y9" s="33"/>
      <c r="Z9" s="33"/>
      <c r="AA9" s="33"/>
      <c r="AB9" s="33"/>
      <c r="AC9" s="33" t="s">
        <v>411</v>
      </c>
      <c r="AD9" s="33"/>
      <c r="AE9" s="33"/>
      <c r="AF9" s="33"/>
      <c r="AG9" s="33"/>
      <c r="AH9" s="33"/>
      <c r="AI9" s="33" t="s">
        <v>411</v>
      </c>
      <c r="AJ9" s="6">
        <f t="shared" si="2"/>
        <v>4</v>
      </c>
    </row>
    <row r="10" spans="1:36" ht="16.5">
      <c r="A10" s="90" t="str">
        <f>Команды!A9</f>
        <v>LT0101005</v>
      </c>
      <c r="B10" s="87" t="str">
        <f>Команды!B9</f>
        <v>Амстердам (Панды)</v>
      </c>
      <c r="C10" s="87" t="str">
        <f>Команды!C9</f>
        <v>Клайпеда</v>
      </c>
      <c r="D10" s="6">
        <f t="shared" si="0"/>
        <v>1</v>
      </c>
      <c r="E10" s="33"/>
      <c r="F10" s="33"/>
      <c r="G10" s="33"/>
      <c r="H10" s="33" t="s">
        <v>411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6">
        <f t="shared" si="1"/>
        <v>1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6">
        <f t="shared" si="2"/>
        <v>0</v>
      </c>
    </row>
    <row r="11" spans="1:36" ht="16.5">
      <c r="A11" s="90" t="str">
        <f>Команды!A10</f>
        <v>LT0101003</v>
      </c>
      <c r="B11" s="87" t="str">
        <f>Команды!B10</f>
        <v>Эврика</v>
      </c>
      <c r="C11" s="87" t="str">
        <f>Команды!C10</f>
        <v>Клайпеда</v>
      </c>
      <c r="D11" s="6">
        <f t="shared" si="0"/>
        <v>3</v>
      </c>
      <c r="E11" s="33"/>
      <c r="F11" s="33"/>
      <c r="G11" s="33"/>
      <c r="H11" s="33" t="s">
        <v>411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6">
        <f t="shared" si="1"/>
        <v>1</v>
      </c>
      <c r="U11" s="33"/>
      <c r="V11" s="33"/>
      <c r="W11" s="33"/>
      <c r="X11" s="33"/>
      <c r="Y11" s="33"/>
      <c r="Z11" s="33"/>
      <c r="AA11" s="33"/>
      <c r="AB11" s="33" t="s">
        <v>411</v>
      </c>
      <c r="AC11" s="33" t="s">
        <v>411</v>
      </c>
      <c r="AD11" s="33"/>
      <c r="AE11" s="33"/>
      <c r="AF11" s="33"/>
      <c r="AG11" s="33"/>
      <c r="AH11" s="33"/>
      <c r="AI11" s="33"/>
      <c r="AJ11" s="6">
        <f t="shared" si="2"/>
        <v>2</v>
      </c>
    </row>
    <row r="12" spans="1:36" ht="16.5">
      <c r="A12" s="90" t="str">
        <f>Команды!A11</f>
        <v>LT0101007</v>
      </c>
      <c r="B12" s="87" t="str">
        <f>Команды!B11</f>
        <v>Жареные гвозди</v>
      </c>
      <c r="C12" s="87" t="str">
        <f>Команды!C11</f>
        <v>Клайпеда</v>
      </c>
      <c r="D12" s="6">
        <f t="shared" si="0"/>
        <v>4</v>
      </c>
      <c r="E12" s="33"/>
      <c r="F12" s="33"/>
      <c r="G12" s="33"/>
      <c r="H12" s="33" t="s">
        <v>411</v>
      </c>
      <c r="I12" s="33"/>
      <c r="J12" s="33"/>
      <c r="K12" s="33"/>
      <c r="L12" s="33"/>
      <c r="M12" s="33" t="s">
        <v>411</v>
      </c>
      <c r="N12" s="33"/>
      <c r="O12" s="33" t="s">
        <v>411</v>
      </c>
      <c r="P12" s="33"/>
      <c r="Q12" s="33"/>
      <c r="R12" s="33"/>
      <c r="S12" s="33" t="s">
        <v>411</v>
      </c>
      <c r="T12" s="6">
        <f t="shared" si="1"/>
        <v>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6">
        <f t="shared" si="2"/>
        <v>0</v>
      </c>
    </row>
    <row r="13" spans="1:36" ht="16.5">
      <c r="A13" s="89" t="str">
        <f>Команды!A12</f>
        <v>RU2901002</v>
      </c>
      <c r="B13" s="88" t="str">
        <f>Команды!B12</f>
        <v>КПСС</v>
      </c>
      <c r="C13" s="88" t="str">
        <f>Команды!C12</f>
        <v>Северодвинск</v>
      </c>
      <c r="D13" s="6">
        <f t="shared" si="0"/>
        <v>13</v>
      </c>
      <c r="E13" s="33"/>
      <c r="F13" s="33"/>
      <c r="G13" s="33"/>
      <c r="H13" s="33"/>
      <c r="I13" s="33" t="s">
        <v>411</v>
      </c>
      <c r="J13" s="33"/>
      <c r="K13" s="33"/>
      <c r="L13" s="33"/>
      <c r="M13" s="33"/>
      <c r="N13" s="33" t="s">
        <v>411</v>
      </c>
      <c r="O13" s="33" t="s">
        <v>411</v>
      </c>
      <c r="P13" s="33"/>
      <c r="Q13" s="33" t="s">
        <v>411</v>
      </c>
      <c r="R13" s="33"/>
      <c r="S13" s="33" t="s">
        <v>411</v>
      </c>
      <c r="T13" s="6">
        <f t="shared" si="1"/>
        <v>5</v>
      </c>
      <c r="U13" s="33" t="s">
        <v>411</v>
      </c>
      <c r="V13" s="33" t="s">
        <v>411</v>
      </c>
      <c r="W13" s="33" t="s">
        <v>411</v>
      </c>
      <c r="X13" s="33"/>
      <c r="Y13" s="33" t="s">
        <v>411</v>
      </c>
      <c r="Z13" s="33" t="s">
        <v>411</v>
      </c>
      <c r="AA13" s="33" t="s">
        <v>411</v>
      </c>
      <c r="AB13" s="33" t="s">
        <v>411</v>
      </c>
      <c r="AC13" s="33" t="s">
        <v>411</v>
      </c>
      <c r="AD13" s="33"/>
      <c r="AE13" s="33"/>
      <c r="AF13" s="33"/>
      <c r="AG13" s="33"/>
      <c r="AH13" s="33"/>
      <c r="AI13" s="33"/>
      <c r="AJ13" s="6">
        <f t="shared" si="2"/>
        <v>8</v>
      </c>
    </row>
    <row r="14" spans="1:44" ht="16.5">
      <c r="A14" s="92" t="str">
        <f>Команды!A13</f>
        <v>RU5202001</v>
      </c>
      <c r="B14" s="91" t="str">
        <f>Команды!B13</f>
        <v>Будильник</v>
      </c>
      <c r="C14" s="91" t="str">
        <f>Команды!C13</f>
        <v>Тоншаево</v>
      </c>
      <c r="D14" s="6">
        <f t="shared" si="0"/>
        <v>8</v>
      </c>
      <c r="E14" s="33"/>
      <c r="F14" s="33" t="s">
        <v>411</v>
      </c>
      <c r="G14" s="33"/>
      <c r="H14" s="33" t="s">
        <v>411</v>
      </c>
      <c r="I14" s="33"/>
      <c r="J14" s="33"/>
      <c r="K14" s="33" t="s">
        <v>411</v>
      </c>
      <c r="L14" s="33"/>
      <c r="M14" s="33"/>
      <c r="N14" s="33" t="s">
        <v>411</v>
      </c>
      <c r="O14" s="33" t="s">
        <v>411</v>
      </c>
      <c r="P14" s="33"/>
      <c r="Q14" s="33"/>
      <c r="R14" s="33"/>
      <c r="S14" s="33" t="s">
        <v>411</v>
      </c>
      <c r="T14" s="6">
        <f t="shared" si="1"/>
        <v>6</v>
      </c>
      <c r="U14" s="33"/>
      <c r="V14" s="33"/>
      <c r="W14" s="33"/>
      <c r="X14" s="33"/>
      <c r="Y14" s="33" t="s">
        <v>411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 t="s">
        <v>411</v>
      </c>
      <c r="AJ14" s="6">
        <f t="shared" si="2"/>
        <v>2</v>
      </c>
      <c r="AP14" s="27"/>
      <c r="AQ14" s="27"/>
      <c r="AR14" s="28"/>
    </row>
    <row r="15" spans="1:44" ht="16.5">
      <c r="A15" s="93" t="str">
        <f>Команды!A14</f>
        <v>BY0501001</v>
      </c>
      <c r="B15" s="94" t="str">
        <f>Команды!B14</f>
        <v>Десяточка</v>
      </c>
      <c r="C15" s="94" t="str">
        <f>Команды!C14</f>
        <v>Борисов</v>
      </c>
      <c r="D15" s="6">
        <f t="shared" si="0"/>
        <v>3</v>
      </c>
      <c r="E15" s="33"/>
      <c r="F15" s="33" t="s">
        <v>411</v>
      </c>
      <c r="G15" s="33"/>
      <c r="H15" s="33"/>
      <c r="I15" s="33"/>
      <c r="J15" s="33"/>
      <c r="K15" s="33"/>
      <c r="L15" s="33"/>
      <c r="M15" s="33"/>
      <c r="N15" s="33"/>
      <c r="O15" s="33" t="s">
        <v>411</v>
      </c>
      <c r="P15" s="33"/>
      <c r="Q15" s="33"/>
      <c r="R15" s="33"/>
      <c r="S15" s="33"/>
      <c r="T15" s="6">
        <f t="shared" si="1"/>
        <v>2</v>
      </c>
      <c r="U15" s="33" t="s">
        <v>411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6">
        <f t="shared" si="2"/>
        <v>1</v>
      </c>
      <c r="AP15" s="27"/>
      <c r="AQ15" s="27"/>
      <c r="AR15" s="28"/>
    </row>
    <row r="16" spans="1:44" ht="16.5">
      <c r="A16" s="93" t="str">
        <f>Команды!A15</f>
        <v>BY0501002</v>
      </c>
      <c r="B16" s="94" t="str">
        <f>Команды!B15</f>
        <v>Криптонит</v>
      </c>
      <c r="C16" s="94" t="str">
        <f>Команды!C15</f>
        <v>Борисов</v>
      </c>
      <c r="D16" s="6">
        <f t="shared" si="0"/>
        <v>3</v>
      </c>
      <c r="E16" s="33"/>
      <c r="F16" s="33"/>
      <c r="G16" s="33" t="s">
        <v>411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6">
        <f t="shared" si="1"/>
        <v>1</v>
      </c>
      <c r="U16" s="33" t="s">
        <v>411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 t="s">
        <v>411</v>
      </c>
      <c r="AJ16" s="6">
        <f t="shared" si="2"/>
        <v>2</v>
      </c>
      <c r="AP16" s="27"/>
      <c r="AQ16" s="27"/>
      <c r="AR16" s="28"/>
    </row>
    <row r="17" spans="1:44" ht="16.5">
      <c r="A17" s="93" t="str">
        <f>Команды!A16</f>
        <v>BY0501003</v>
      </c>
      <c r="B17" s="94" t="str">
        <f>Команды!B16</f>
        <v>Анчутки</v>
      </c>
      <c r="C17" s="94" t="str">
        <f>Команды!C16</f>
        <v>Борисов</v>
      </c>
      <c r="D17" s="6">
        <f t="shared" si="0"/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">
        <f t="shared" si="1"/>
        <v>0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6">
        <f t="shared" si="2"/>
        <v>0</v>
      </c>
      <c r="AP17" s="27"/>
      <c r="AQ17" s="27"/>
      <c r="AR17" s="28"/>
    </row>
    <row r="18" spans="1:44" ht="16.5">
      <c r="A18" s="93" t="str">
        <f>Команды!A17</f>
        <v>BY0501004</v>
      </c>
      <c r="B18" s="94" t="str">
        <f>Команды!B17</f>
        <v>Рыжие орлы</v>
      </c>
      <c r="C18" s="94" t="str">
        <f>Команды!C17</f>
        <v>Борисов</v>
      </c>
      <c r="D18" s="6">
        <f t="shared" si="0"/>
        <v>5</v>
      </c>
      <c r="E18" s="33"/>
      <c r="F18" s="33"/>
      <c r="G18" s="33"/>
      <c r="H18" s="33" t="s">
        <v>411</v>
      </c>
      <c r="I18" s="33"/>
      <c r="J18" s="33"/>
      <c r="K18" s="33"/>
      <c r="L18" s="33"/>
      <c r="M18" s="33"/>
      <c r="N18" s="33"/>
      <c r="O18" s="33" t="s">
        <v>411</v>
      </c>
      <c r="P18" s="33"/>
      <c r="Q18" s="33"/>
      <c r="R18" s="33"/>
      <c r="S18" s="33" t="s">
        <v>411</v>
      </c>
      <c r="T18" s="6">
        <f t="shared" si="1"/>
        <v>3</v>
      </c>
      <c r="U18" s="33"/>
      <c r="V18" s="33" t="s">
        <v>411</v>
      </c>
      <c r="W18" s="33"/>
      <c r="X18" s="33"/>
      <c r="Y18" s="33"/>
      <c r="Z18" s="33"/>
      <c r="AA18" s="33"/>
      <c r="AB18" s="33"/>
      <c r="AC18" s="33" t="s">
        <v>411</v>
      </c>
      <c r="AD18" s="33"/>
      <c r="AE18" s="33"/>
      <c r="AF18" s="33"/>
      <c r="AG18" s="33"/>
      <c r="AH18" s="33"/>
      <c r="AI18" s="33"/>
      <c r="AJ18" s="6">
        <f t="shared" si="2"/>
        <v>2</v>
      </c>
      <c r="AP18" s="27"/>
      <c r="AQ18" s="27"/>
      <c r="AR18" s="28"/>
    </row>
    <row r="19" spans="1:44" ht="16.5">
      <c r="A19" s="93" t="str">
        <f>Команды!A18</f>
        <v>BY0501005</v>
      </c>
      <c r="B19" s="94" t="str">
        <f>Команды!B18</f>
        <v>Оранжевый зигзаг</v>
      </c>
      <c r="C19" s="94" t="str">
        <f>Команды!C18</f>
        <v>Борисов</v>
      </c>
      <c r="D19" s="6">
        <f t="shared" si="0"/>
        <v>2</v>
      </c>
      <c r="E19" s="33"/>
      <c r="F19" s="33"/>
      <c r="G19" s="33"/>
      <c r="H19" s="33" t="s">
        <v>411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6">
        <f t="shared" si="1"/>
        <v>1</v>
      </c>
      <c r="U19" s="33"/>
      <c r="V19" s="33"/>
      <c r="W19" s="33"/>
      <c r="X19" s="33" t="s">
        <v>411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6">
        <f t="shared" si="2"/>
        <v>1</v>
      </c>
      <c r="AP19" s="27"/>
      <c r="AQ19" s="27"/>
      <c r="AR19" s="28"/>
    </row>
    <row r="20" spans="1:44" ht="16.5">
      <c r="A20" s="93" t="str">
        <f>Команды!A19</f>
        <v>BY0501006</v>
      </c>
      <c r="B20" s="94" t="str">
        <f>Команды!B19</f>
        <v>Нейтрино</v>
      </c>
      <c r="C20" s="94" t="str">
        <f>Команды!C19</f>
        <v>Борисов</v>
      </c>
      <c r="D20" s="6">
        <f t="shared" si="0"/>
        <v>4</v>
      </c>
      <c r="E20" s="33"/>
      <c r="F20" s="33" t="s">
        <v>411</v>
      </c>
      <c r="G20" s="33"/>
      <c r="H20" s="33" t="s">
        <v>411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 t="s">
        <v>411</v>
      </c>
      <c r="T20" s="6">
        <f t="shared" si="1"/>
        <v>3</v>
      </c>
      <c r="U20" s="33" t="s">
        <v>411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6">
        <f t="shared" si="2"/>
        <v>1</v>
      </c>
      <c r="AP20" s="27"/>
      <c r="AQ20" s="27"/>
      <c r="AR20" s="28"/>
    </row>
    <row r="21" spans="1:44" ht="16.5">
      <c r="A21" s="93" t="str">
        <f>Команды!A20</f>
        <v>BY0501007</v>
      </c>
      <c r="B21" s="94" t="str">
        <f>Команды!B20</f>
        <v>ДЭКОС</v>
      </c>
      <c r="C21" s="94" t="str">
        <f>Команды!C20</f>
        <v>Борисов</v>
      </c>
      <c r="D21" s="6">
        <f t="shared" si="0"/>
        <v>3</v>
      </c>
      <c r="E21" s="33"/>
      <c r="F21" s="33"/>
      <c r="G21" s="33"/>
      <c r="H21" s="33"/>
      <c r="I21" s="33" t="s">
        <v>411</v>
      </c>
      <c r="J21" s="33"/>
      <c r="K21" s="33" t="s">
        <v>411</v>
      </c>
      <c r="L21" s="33"/>
      <c r="M21" s="33"/>
      <c r="N21" s="33"/>
      <c r="O21" s="33"/>
      <c r="P21" s="33"/>
      <c r="Q21" s="33"/>
      <c r="R21" s="33"/>
      <c r="S21" s="33"/>
      <c r="T21" s="6">
        <f t="shared" si="1"/>
        <v>2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 t="s">
        <v>411</v>
      </c>
      <c r="AH21" s="33"/>
      <c r="AI21" s="33"/>
      <c r="AJ21" s="6">
        <f t="shared" si="2"/>
        <v>1</v>
      </c>
      <c r="AP21" s="27"/>
      <c r="AQ21" s="27"/>
      <c r="AR21" s="28"/>
    </row>
    <row r="22" spans="1:44" ht="16.5">
      <c r="A22" s="93" t="str">
        <f>Команды!A21</f>
        <v>BY0501008</v>
      </c>
      <c r="B22" s="94" t="str">
        <f>Команды!B21</f>
        <v>Квин</v>
      </c>
      <c r="C22" s="94" t="str">
        <f>Команды!C21</f>
        <v>Борисов</v>
      </c>
      <c r="D22" s="6">
        <f t="shared" si="0"/>
        <v>4</v>
      </c>
      <c r="E22" s="33"/>
      <c r="F22" s="33"/>
      <c r="G22" s="33"/>
      <c r="H22" s="33" t="s">
        <v>411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6">
        <f t="shared" si="1"/>
        <v>1</v>
      </c>
      <c r="U22" s="33"/>
      <c r="V22" s="33"/>
      <c r="W22" s="33"/>
      <c r="X22" s="33"/>
      <c r="Y22" s="33"/>
      <c r="Z22" s="33"/>
      <c r="AA22" s="33" t="s">
        <v>411</v>
      </c>
      <c r="AB22" s="33"/>
      <c r="AC22" s="33"/>
      <c r="AD22" s="33"/>
      <c r="AE22" s="33"/>
      <c r="AF22" s="33"/>
      <c r="AG22" s="33"/>
      <c r="AH22" s="33" t="s">
        <v>411</v>
      </c>
      <c r="AI22" s="33" t="s">
        <v>411</v>
      </c>
      <c r="AJ22" s="6">
        <f t="shared" si="2"/>
        <v>3</v>
      </c>
      <c r="AP22" s="27"/>
      <c r="AQ22" s="27"/>
      <c r="AR22" s="28"/>
    </row>
    <row r="23" spans="1:44" ht="16.5">
      <c r="A23" s="93" t="str">
        <f>Команды!A22</f>
        <v>BY0501009</v>
      </c>
      <c r="B23" s="94" t="str">
        <f>Команды!B22</f>
        <v>Arctic bison</v>
      </c>
      <c r="C23" s="94" t="str">
        <f>Команды!C22</f>
        <v>Борисов</v>
      </c>
      <c r="D23" s="6">
        <f t="shared" si="0"/>
        <v>3</v>
      </c>
      <c r="E23" s="33"/>
      <c r="F23" s="33"/>
      <c r="G23" s="33"/>
      <c r="H23" s="33" t="s">
        <v>411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6">
        <f t="shared" si="1"/>
        <v>1</v>
      </c>
      <c r="U23" s="33" t="s">
        <v>411</v>
      </c>
      <c r="V23" s="33"/>
      <c r="W23" s="33"/>
      <c r="X23" s="33" t="s">
        <v>411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6">
        <f t="shared" si="2"/>
        <v>2</v>
      </c>
      <c r="AP23" s="27"/>
      <c r="AQ23" s="27"/>
      <c r="AR23" s="28"/>
    </row>
    <row r="24" spans="1:44" ht="16.5">
      <c r="A24" s="93" t="str">
        <f>Команды!A23</f>
        <v>BY0501010</v>
      </c>
      <c r="B24" s="94" t="str">
        <f>Команды!B23</f>
        <v>Эврика</v>
      </c>
      <c r="C24" s="94" t="str">
        <f>Команды!C23</f>
        <v>Борисов</v>
      </c>
      <c r="D24" s="6">
        <f t="shared" si="0"/>
        <v>10</v>
      </c>
      <c r="E24" s="33"/>
      <c r="F24" s="33"/>
      <c r="G24" s="33" t="s">
        <v>411</v>
      </c>
      <c r="H24" s="33" t="s">
        <v>411</v>
      </c>
      <c r="I24" s="33"/>
      <c r="J24" s="33"/>
      <c r="K24" s="33" t="s">
        <v>411</v>
      </c>
      <c r="L24" s="33"/>
      <c r="M24" s="33"/>
      <c r="N24" s="33"/>
      <c r="O24" s="33" t="s">
        <v>411</v>
      </c>
      <c r="P24" s="33"/>
      <c r="Q24" s="33"/>
      <c r="R24" s="33"/>
      <c r="S24" s="33" t="s">
        <v>411</v>
      </c>
      <c r="T24" s="6">
        <f t="shared" si="1"/>
        <v>5</v>
      </c>
      <c r="U24" s="33" t="s">
        <v>411</v>
      </c>
      <c r="V24" s="33" t="s">
        <v>411</v>
      </c>
      <c r="W24" s="33"/>
      <c r="X24" s="33"/>
      <c r="Y24" s="33" t="s">
        <v>411</v>
      </c>
      <c r="Z24" s="33"/>
      <c r="AA24" s="33"/>
      <c r="AB24" s="33"/>
      <c r="AC24" s="33" t="s">
        <v>411</v>
      </c>
      <c r="AD24" s="33"/>
      <c r="AE24" s="33"/>
      <c r="AF24" s="33"/>
      <c r="AG24" s="33"/>
      <c r="AH24" s="33"/>
      <c r="AI24" s="33" t="s">
        <v>411</v>
      </c>
      <c r="AJ24" s="6">
        <f t="shared" si="2"/>
        <v>5</v>
      </c>
      <c r="AP24" s="27"/>
      <c r="AQ24" s="27"/>
      <c r="AR24" s="28"/>
    </row>
    <row r="25" spans="1:44" ht="16.5">
      <c r="A25" s="93" t="str">
        <f>Команды!A24</f>
        <v>BY0501011</v>
      </c>
      <c r="B25" s="94" t="str">
        <f>Команды!B24</f>
        <v>Котелок идей</v>
      </c>
      <c r="C25" s="94" t="str">
        <f>Команды!C24</f>
        <v>Борисов</v>
      </c>
      <c r="D25" s="6">
        <f t="shared" si="0"/>
        <v>1</v>
      </c>
      <c r="E25" s="33"/>
      <c r="F25" s="33"/>
      <c r="G25" s="33"/>
      <c r="H25" s="33" t="s">
        <v>411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6">
        <f t="shared" si="1"/>
        <v>1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6">
        <f t="shared" si="2"/>
        <v>0</v>
      </c>
      <c r="AP25" s="27"/>
      <c r="AQ25" s="27"/>
      <c r="AR25" s="28"/>
    </row>
    <row r="26" spans="1:44" ht="16.5">
      <c r="A26" s="93" t="str">
        <f>Команды!A25</f>
        <v>BY0501012</v>
      </c>
      <c r="B26" s="94" t="str">
        <f>Команды!B25</f>
        <v>Stravita</v>
      </c>
      <c r="C26" s="94" t="str">
        <f>Команды!C25</f>
        <v>Борисов</v>
      </c>
      <c r="D26" s="6">
        <f t="shared" si="0"/>
        <v>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6">
        <f t="shared" si="1"/>
        <v>0</v>
      </c>
      <c r="U26" s="33" t="s">
        <v>411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 t="s">
        <v>411</v>
      </c>
      <c r="AJ26" s="6">
        <f t="shared" si="2"/>
        <v>2</v>
      </c>
      <c r="AP26" s="27"/>
      <c r="AQ26" s="27"/>
      <c r="AR26" s="28"/>
    </row>
    <row r="27" spans="1:44" ht="16.5">
      <c r="A27" s="97" t="str">
        <f>Команды!A26</f>
        <v>RU1101001</v>
      </c>
      <c r="B27" s="96" t="str">
        <f>Команды!B26</f>
        <v>Лисий ум</v>
      </c>
      <c r="C27" s="96" t="str">
        <f>Команды!C26</f>
        <v>Сыктывкар</v>
      </c>
      <c r="D27" s="6">
        <f t="shared" si="0"/>
        <v>11</v>
      </c>
      <c r="E27" s="95"/>
      <c r="F27" s="95"/>
      <c r="G27" s="95" t="s">
        <v>411</v>
      </c>
      <c r="H27" s="95" t="s">
        <v>411</v>
      </c>
      <c r="I27" s="95"/>
      <c r="J27" s="95"/>
      <c r="K27" s="95"/>
      <c r="L27" s="95" t="s">
        <v>411</v>
      </c>
      <c r="M27" s="95"/>
      <c r="N27" s="95" t="s">
        <v>411</v>
      </c>
      <c r="O27" s="95" t="s">
        <v>411</v>
      </c>
      <c r="P27" s="95"/>
      <c r="Q27" s="95"/>
      <c r="R27" s="95"/>
      <c r="S27" s="95" t="s">
        <v>411</v>
      </c>
      <c r="T27" s="6">
        <f t="shared" si="1"/>
        <v>6</v>
      </c>
      <c r="U27" s="95" t="s">
        <v>411</v>
      </c>
      <c r="V27" s="95" t="s">
        <v>411</v>
      </c>
      <c r="W27" s="95"/>
      <c r="X27" s="95"/>
      <c r="Y27" s="95"/>
      <c r="Z27" s="95"/>
      <c r="AA27" s="95"/>
      <c r="AB27" s="95" t="s">
        <v>411</v>
      </c>
      <c r="AC27" s="95" t="s">
        <v>411</v>
      </c>
      <c r="AD27" s="95"/>
      <c r="AE27" s="95"/>
      <c r="AF27" s="95"/>
      <c r="AG27" s="95"/>
      <c r="AH27" s="95"/>
      <c r="AI27" s="95" t="s">
        <v>411</v>
      </c>
      <c r="AJ27" s="6">
        <f t="shared" si="2"/>
        <v>5</v>
      </c>
      <c r="AP27" s="27"/>
      <c r="AQ27" s="27"/>
      <c r="AR27" s="28"/>
    </row>
    <row r="28" spans="1:44" ht="16.5">
      <c r="A28" s="97" t="str">
        <f>Команды!A27</f>
        <v>RU1101002</v>
      </c>
      <c r="B28" s="96" t="str">
        <f>Команды!B27</f>
        <v>Чеширский кот</v>
      </c>
      <c r="C28" s="96" t="str">
        <f>Команды!C27</f>
        <v>Сыктывкар</v>
      </c>
      <c r="D28" s="6">
        <f t="shared" si="0"/>
        <v>8</v>
      </c>
      <c r="E28" s="95" t="s">
        <v>411</v>
      </c>
      <c r="F28" s="95"/>
      <c r="G28" s="95" t="s">
        <v>411</v>
      </c>
      <c r="H28" s="95"/>
      <c r="I28" s="95" t="s">
        <v>411</v>
      </c>
      <c r="J28" s="95"/>
      <c r="K28" s="95" t="s">
        <v>411</v>
      </c>
      <c r="L28" s="95"/>
      <c r="M28" s="95"/>
      <c r="N28" s="95"/>
      <c r="O28" s="95" t="s">
        <v>411</v>
      </c>
      <c r="P28" s="95"/>
      <c r="Q28" s="95"/>
      <c r="R28" s="95"/>
      <c r="S28" s="95" t="s">
        <v>411</v>
      </c>
      <c r="T28" s="6">
        <f t="shared" si="1"/>
        <v>6</v>
      </c>
      <c r="U28" s="95" t="s">
        <v>411</v>
      </c>
      <c r="V28" s="95"/>
      <c r="W28" s="95"/>
      <c r="X28" s="95"/>
      <c r="Y28" s="95"/>
      <c r="Z28" s="95"/>
      <c r="AA28" s="95"/>
      <c r="AB28" s="95"/>
      <c r="AC28" s="95" t="s">
        <v>411</v>
      </c>
      <c r="AD28" s="95"/>
      <c r="AE28" s="95"/>
      <c r="AF28" s="95"/>
      <c r="AG28" s="95"/>
      <c r="AH28" s="95"/>
      <c r="AI28" s="95"/>
      <c r="AJ28" s="6">
        <f t="shared" si="2"/>
        <v>2</v>
      </c>
      <c r="AP28" s="27"/>
      <c r="AQ28" s="27"/>
      <c r="AR28" s="28"/>
    </row>
    <row r="29" spans="1:44" ht="16.5">
      <c r="A29" s="97" t="str">
        <f>Команды!A28</f>
        <v>RU1101003</v>
      </c>
      <c r="B29" s="96" t="str">
        <f>Команды!B28</f>
        <v>Ультиматим</v>
      </c>
      <c r="C29" s="96" t="str">
        <f>Команды!C28</f>
        <v>Сыктывкар</v>
      </c>
      <c r="D29" s="6">
        <f t="shared" si="0"/>
        <v>4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 t="s">
        <v>411</v>
      </c>
      <c r="P29" s="95"/>
      <c r="Q29" s="95"/>
      <c r="R29" s="95"/>
      <c r="S29" s="95"/>
      <c r="T29" s="6">
        <f t="shared" si="1"/>
        <v>1</v>
      </c>
      <c r="U29" s="95"/>
      <c r="V29" s="95"/>
      <c r="W29" s="95"/>
      <c r="X29" s="95"/>
      <c r="Y29" s="95" t="s">
        <v>411</v>
      </c>
      <c r="Z29" s="95"/>
      <c r="AA29" s="95"/>
      <c r="AB29" s="95"/>
      <c r="AC29" s="95"/>
      <c r="AD29" s="95" t="s">
        <v>411</v>
      </c>
      <c r="AE29" s="95"/>
      <c r="AF29" s="95"/>
      <c r="AG29" s="95"/>
      <c r="AH29" s="95"/>
      <c r="AI29" s="95" t="s">
        <v>411</v>
      </c>
      <c r="AJ29" s="6">
        <f t="shared" si="2"/>
        <v>3</v>
      </c>
      <c r="AP29" s="27"/>
      <c r="AQ29" s="27"/>
      <c r="AR29" s="28"/>
    </row>
    <row r="30" spans="1:44" ht="16.5">
      <c r="A30" s="92" t="str">
        <f>Команды!A29</f>
        <v>RU5201012</v>
      </c>
      <c r="B30" s="91" t="str">
        <f>Команды!B29</f>
        <v>Замок Иф-младший</v>
      </c>
      <c r="C30" s="91" t="str">
        <f>Команды!C29</f>
        <v>Нижний Новгород</v>
      </c>
      <c r="D30" s="6">
        <f t="shared" si="0"/>
        <v>7</v>
      </c>
      <c r="E30" s="33" t="s">
        <v>411</v>
      </c>
      <c r="F30" s="33"/>
      <c r="G30" s="33"/>
      <c r="H30" s="33"/>
      <c r="I30" s="33"/>
      <c r="J30" s="33"/>
      <c r="K30" s="33"/>
      <c r="L30" s="33"/>
      <c r="M30" s="33"/>
      <c r="N30" s="33"/>
      <c r="O30" s="33" t="s">
        <v>411</v>
      </c>
      <c r="P30" s="33"/>
      <c r="Q30" s="33"/>
      <c r="R30" s="33"/>
      <c r="S30" s="33" t="s">
        <v>411</v>
      </c>
      <c r="T30" s="6">
        <f t="shared" si="1"/>
        <v>3</v>
      </c>
      <c r="U30" s="95" t="s">
        <v>411</v>
      </c>
      <c r="V30" s="95" t="s">
        <v>411</v>
      </c>
      <c r="W30" s="33"/>
      <c r="X30" s="33"/>
      <c r="Y30" s="33" t="s">
        <v>411</v>
      </c>
      <c r="Z30" s="33"/>
      <c r="AA30" s="33"/>
      <c r="AB30" s="33"/>
      <c r="AC30" s="33" t="s">
        <v>411</v>
      </c>
      <c r="AD30" s="33"/>
      <c r="AE30" s="33"/>
      <c r="AF30" s="33"/>
      <c r="AG30" s="33"/>
      <c r="AH30" s="33"/>
      <c r="AI30" s="33"/>
      <c r="AJ30" s="6">
        <f t="shared" si="2"/>
        <v>4</v>
      </c>
      <c r="AP30" s="27"/>
      <c r="AQ30" s="27"/>
      <c r="AR30" s="28"/>
    </row>
    <row r="31" spans="1:44" ht="16.5">
      <c r="A31" s="92" t="str">
        <f>Команды!A30</f>
        <v>RU5201008</v>
      </c>
      <c r="B31" s="91" t="str">
        <f>Команды!B30</f>
        <v>Енот Александр</v>
      </c>
      <c r="C31" s="91" t="str">
        <f>Команды!C30</f>
        <v>Нижний Новгород</v>
      </c>
      <c r="D31" s="6">
        <f t="shared" si="0"/>
        <v>6</v>
      </c>
      <c r="E31" s="33"/>
      <c r="F31" s="33"/>
      <c r="G31" s="33" t="s">
        <v>411</v>
      </c>
      <c r="H31" s="33" t="s">
        <v>411</v>
      </c>
      <c r="I31" s="33"/>
      <c r="J31" s="33"/>
      <c r="K31" s="33"/>
      <c r="L31" s="33"/>
      <c r="M31" s="33"/>
      <c r="N31" s="33" t="s">
        <v>411</v>
      </c>
      <c r="O31" s="33" t="s">
        <v>411</v>
      </c>
      <c r="P31" s="33"/>
      <c r="Q31" s="33"/>
      <c r="R31" s="33"/>
      <c r="S31" s="33" t="s">
        <v>411</v>
      </c>
      <c r="T31" s="6">
        <f t="shared" si="1"/>
        <v>5</v>
      </c>
      <c r="U31" s="95" t="s">
        <v>411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6">
        <f t="shared" si="2"/>
        <v>1</v>
      </c>
      <c r="AP31" s="27"/>
      <c r="AQ31" s="27"/>
      <c r="AR31" s="28"/>
    </row>
    <row r="32" spans="1:44" ht="16.5">
      <c r="A32" s="92" t="str">
        <f>Команды!A31</f>
        <v>RU5201010</v>
      </c>
      <c r="B32" s="91" t="str">
        <f>Команды!B31</f>
        <v>Зеленый с жасмином</v>
      </c>
      <c r="C32" s="91" t="str">
        <f>Команды!C31</f>
        <v>Нижний Новгород</v>
      </c>
      <c r="D32" s="6">
        <f t="shared" si="0"/>
        <v>2</v>
      </c>
      <c r="E32" s="33"/>
      <c r="F32" s="33"/>
      <c r="G32" s="33"/>
      <c r="H32" s="33"/>
      <c r="I32" s="33"/>
      <c r="J32" s="33"/>
      <c r="K32" s="33"/>
      <c r="L32" s="33"/>
      <c r="M32" s="33"/>
      <c r="N32" s="33" t="s">
        <v>411</v>
      </c>
      <c r="O32" s="33"/>
      <c r="P32" s="33"/>
      <c r="Q32" s="33"/>
      <c r="R32" s="33"/>
      <c r="S32" s="33"/>
      <c r="T32" s="6">
        <f t="shared" si="1"/>
        <v>1</v>
      </c>
      <c r="U32" s="33"/>
      <c r="V32" s="33"/>
      <c r="W32" s="33"/>
      <c r="X32" s="33"/>
      <c r="Y32" s="33" t="s">
        <v>411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6">
        <f t="shared" si="2"/>
        <v>1</v>
      </c>
      <c r="AP32" s="27"/>
      <c r="AQ32" s="27"/>
      <c r="AR32" s="28"/>
    </row>
    <row r="33" spans="1:44" ht="16.5">
      <c r="A33" s="92" t="str">
        <f>Команды!A32</f>
        <v>RU5201002</v>
      </c>
      <c r="B33" s="91" t="str">
        <f>Команды!B32</f>
        <v>ЭБАККИ</v>
      </c>
      <c r="C33" s="91" t="str">
        <f>Команды!C32</f>
        <v>Нижний Новгород</v>
      </c>
      <c r="D33" s="6">
        <f t="shared" si="0"/>
        <v>9</v>
      </c>
      <c r="E33" s="33"/>
      <c r="F33" s="33" t="s">
        <v>411</v>
      </c>
      <c r="G33" s="33" t="s">
        <v>411</v>
      </c>
      <c r="H33" s="33"/>
      <c r="I33" s="33" t="s">
        <v>411</v>
      </c>
      <c r="J33" s="33"/>
      <c r="K33" s="33"/>
      <c r="L33" s="33"/>
      <c r="M33" s="33"/>
      <c r="N33" s="33"/>
      <c r="O33" s="33"/>
      <c r="P33" s="33"/>
      <c r="Q33" s="33"/>
      <c r="R33" s="33"/>
      <c r="S33" s="33" t="s">
        <v>411</v>
      </c>
      <c r="T33" s="6">
        <f t="shared" si="1"/>
        <v>4</v>
      </c>
      <c r="U33" s="95" t="s">
        <v>411</v>
      </c>
      <c r="V33" s="95" t="s">
        <v>411</v>
      </c>
      <c r="W33" s="95" t="s">
        <v>411</v>
      </c>
      <c r="X33" s="33"/>
      <c r="Y33" s="33"/>
      <c r="Z33" s="33"/>
      <c r="AA33" s="33"/>
      <c r="AB33" s="33"/>
      <c r="AC33" s="33" t="s">
        <v>411</v>
      </c>
      <c r="AD33" s="33"/>
      <c r="AE33" s="33"/>
      <c r="AF33" s="33"/>
      <c r="AG33" s="33" t="s">
        <v>411</v>
      </c>
      <c r="AH33" s="33"/>
      <c r="AI33" s="33"/>
      <c r="AJ33" s="6">
        <f t="shared" si="2"/>
        <v>5</v>
      </c>
      <c r="AP33" s="27"/>
      <c r="AQ33" s="27"/>
      <c r="AR33" s="28"/>
    </row>
    <row r="34" spans="1:36" ht="16.5">
      <c r="A34" s="92" t="str">
        <f>Команды!A33</f>
        <v>RU5201007</v>
      </c>
      <c r="B34" s="91" t="str">
        <f>Команды!B33</f>
        <v>Панбат</v>
      </c>
      <c r="C34" s="91" t="str">
        <f>Команды!C33</f>
        <v>Нижний Новгород</v>
      </c>
      <c r="D34" s="6">
        <f t="shared" si="0"/>
        <v>3</v>
      </c>
      <c r="E34" s="33"/>
      <c r="F34" s="33"/>
      <c r="G34" s="33"/>
      <c r="H34" s="33" t="s">
        <v>411</v>
      </c>
      <c r="I34" s="33" t="s">
        <v>411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6">
        <f t="shared" si="1"/>
        <v>2</v>
      </c>
      <c r="U34" s="33"/>
      <c r="V34" s="33"/>
      <c r="W34" s="33"/>
      <c r="X34" s="33"/>
      <c r="Y34" s="33"/>
      <c r="Z34" s="33"/>
      <c r="AA34" s="33"/>
      <c r="AB34" s="33" t="s">
        <v>411</v>
      </c>
      <c r="AC34" s="33"/>
      <c r="AD34" s="33"/>
      <c r="AE34" s="33"/>
      <c r="AF34" s="33"/>
      <c r="AG34" s="33"/>
      <c r="AH34" s="33"/>
      <c r="AI34" s="33"/>
      <c r="AJ34" s="6">
        <f t="shared" si="2"/>
        <v>1</v>
      </c>
    </row>
    <row r="35" spans="1:36" ht="16.5">
      <c r="A35" s="92" t="str">
        <f>Команды!A34</f>
        <v>RU5201004</v>
      </c>
      <c r="B35" s="91">
        <f>Команды!B34</f>
        <v>110</v>
      </c>
      <c r="C35" s="91" t="str">
        <f>Команды!C34</f>
        <v>Нижний Новгород</v>
      </c>
      <c r="D35" s="6">
        <f aca="true" t="shared" si="3" ref="D35:D66">T35+AJ35</f>
        <v>11</v>
      </c>
      <c r="E35" s="52"/>
      <c r="F35" s="33" t="s">
        <v>411</v>
      </c>
      <c r="G35" s="33" t="s">
        <v>411</v>
      </c>
      <c r="H35" s="33" t="s">
        <v>411</v>
      </c>
      <c r="I35" s="52"/>
      <c r="J35" s="52" t="s">
        <v>411</v>
      </c>
      <c r="K35" s="52"/>
      <c r="L35" s="52"/>
      <c r="M35" s="52"/>
      <c r="N35" s="52"/>
      <c r="O35" s="33" t="s">
        <v>411</v>
      </c>
      <c r="P35" s="52"/>
      <c r="Q35" s="52"/>
      <c r="R35" s="52"/>
      <c r="S35" s="52"/>
      <c r="T35" s="6">
        <f aca="true" t="shared" si="4" ref="T35:T66">COUNTIF(E35:S35,"+")</f>
        <v>5</v>
      </c>
      <c r="U35" s="95" t="s">
        <v>411</v>
      </c>
      <c r="V35" s="95" t="s">
        <v>411</v>
      </c>
      <c r="W35" s="52"/>
      <c r="X35" s="52"/>
      <c r="Y35" s="52"/>
      <c r="Z35" s="52"/>
      <c r="AA35" s="52"/>
      <c r="AB35" s="33" t="s">
        <v>411</v>
      </c>
      <c r="AC35" s="33" t="s">
        <v>411</v>
      </c>
      <c r="AD35" s="52"/>
      <c r="AE35" s="52"/>
      <c r="AF35" s="52"/>
      <c r="AG35" s="52"/>
      <c r="AH35" s="52" t="s">
        <v>411</v>
      </c>
      <c r="AI35" s="52" t="s">
        <v>411</v>
      </c>
      <c r="AJ35" s="6">
        <f aca="true" t="shared" si="5" ref="AJ35:AJ66">COUNTIF(U35:AI35,"+")</f>
        <v>6</v>
      </c>
    </row>
    <row r="36" spans="1:36" ht="16.5">
      <c r="A36" s="92" t="str">
        <f>Команды!A35</f>
        <v>RU5201001</v>
      </c>
      <c r="B36" s="91" t="str">
        <f>Команды!B35</f>
        <v>Z</v>
      </c>
      <c r="C36" s="91" t="str">
        <f>Команды!C35</f>
        <v>Нижний Новгород</v>
      </c>
      <c r="D36" s="6">
        <f t="shared" si="3"/>
        <v>2</v>
      </c>
      <c r="E36" s="52"/>
      <c r="F36" s="52"/>
      <c r="G36" s="52"/>
      <c r="H36" s="33" t="s">
        <v>411</v>
      </c>
      <c r="I36" s="52"/>
      <c r="J36" s="52"/>
      <c r="K36" s="52"/>
      <c r="L36" s="52"/>
      <c r="M36" s="52"/>
      <c r="N36" s="52"/>
      <c r="O36" s="33" t="s">
        <v>411</v>
      </c>
      <c r="P36" s="52"/>
      <c r="Q36" s="52"/>
      <c r="R36" s="52"/>
      <c r="S36" s="52"/>
      <c r="T36" s="6">
        <f t="shared" si="4"/>
        <v>2</v>
      </c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6">
        <f t="shared" si="5"/>
        <v>0</v>
      </c>
    </row>
    <row r="37" spans="1:36" ht="16.5">
      <c r="A37" s="99" t="str">
        <f>Команды!A36</f>
        <v>RU6602001</v>
      </c>
      <c r="B37" s="98" t="str">
        <f>Команды!B36</f>
        <v>Vox Rationis</v>
      </c>
      <c r="C37" s="98" t="str">
        <f>Команды!C36</f>
        <v>Нижний Тагил</v>
      </c>
      <c r="D37" s="6">
        <f t="shared" si="3"/>
        <v>5</v>
      </c>
      <c r="E37" s="33"/>
      <c r="F37" s="33" t="s">
        <v>411</v>
      </c>
      <c r="G37" s="33"/>
      <c r="H37" s="33" t="s">
        <v>411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 t="s">
        <v>411</v>
      </c>
      <c r="T37" s="6">
        <f t="shared" si="4"/>
        <v>3</v>
      </c>
      <c r="U37" s="33" t="s">
        <v>411</v>
      </c>
      <c r="V37" s="33"/>
      <c r="W37" s="33"/>
      <c r="X37" s="33"/>
      <c r="Y37" s="33"/>
      <c r="Z37" s="33"/>
      <c r="AA37" s="33"/>
      <c r="AB37" s="33"/>
      <c r="AC37" s="33" t="s">
        <v>411</v>
      </c>
      <c r="AD37" s="33"/>
      <c r="AE37" s="33"/>
      <c r="AF37" s="33"/>
      <c r="AG37" s="33"/>
      <c r="AH37" s="33"/>
      <c r="AI37" s="33"/>
      <c r="AJ37" s="6">
        <f t="shared" si="5"/>
        <v>2</v>
      </c>
    </row>
    <row r="38" spans="1:36" ht="16.5">
      <c r="A38" s="99" t="str">
        <f>Команды!A37</f>
        <v>RU6602002</v>
      </c>
      <c r="B38" s="98" t="str">
        <f>Команды!B37</f>
        <v>Const</v>
      </c>
      <c r="C38" s="98" t="str">
        <f>Команды!C37</f>
        <v>Нижний Тагил</v>
      </c>
      <c r="D38" s="6">
        <f t="shared" si="3"/>
        <v>4</v>
      </c>
      <c r="E38" s="33"/>
      <c r="F38" s="33" t="s">
        <v>411</v>
      </c>
      <c r="G38" s="33"/>
      <c r="H38" s="33"/>
      <c r="I38" s="33"/>
      <c r="J38" s="33"/>
      <c r="K38" s="33" t="s">
        <v>411</v>
      </c>
      <c r="L38" s="33"/>
      <c r="M38" s="33"/>
      <c r="N38" s="33"/>
      <c r="O38" s="33"/>
      <c r="P38" s="33"/>
      <c r="Q38" s="33"/>
      <c r="R38" s="33"/>
      <c r="S38" s="33" t="s">
        <v>411</v>
      </c>
      <c r="T38" s="6">
        <f t="shared" si="4"/>
        <v>3</v>
      </c>
      <c r="U38" s="33"/>
      <c r="V38" s="33"/>
      <c r="W38" s="33"/>
      <c r="X38" s="33"/>
      <c r="Y38" s="33" t="s">
        <v>411</v>
      </c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6">
        <f t="shared" si="5"/>
        <v>1</v>
      </c>
    </row>
    <row r="39" spans="1:36" ht="16.5">
      <c r="A39" s="99" t="str">
        <f>Команды!A38</f>
        <v>RU6602004</v>
      </c>
      <c r="B39" s="98" t="str">
        <f>Команды!B38</f>
        <v>Жёлтая подводная лодка</v>
      </c>
      <c r="C39" s="98" t="str">
        <f>Команды!C38</f>
        <v>Нижний Тагил</v>
      </c>
      <c r="D39" s="6">
        <f t="shared" si="3"/>
        <v>3</v>
      </c>
      <c r="E39" s="33"/>
      <c r="F39" s="33"/>
      <c r="G39" s="33"/>
      <c r="H39" s="33"/>
      <c r="I39" s="33"/>
      <c r="J39" s="33"/>
      <c r="K39" s="33" t="s">
        <v>411</v>
      </c>
      <c r="L39" s="33"/>
      <c r="M39" s="33"/>
      <c r="N39" s="33" t="s">
        <v>411</v>
      </c>
      <c r="O39" s="33"/>
      <c r="P39" s="33"/>
      <c r="Q39" s="33"/>
      <c r="R39" s="33"/>
      <c r="S39" s="33" t="s">
        <v>411</v>
      </c>
      <c r="T39" s="6">
        <f t="shared" si="4"/>
        <v>3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6">
        <f t="shared" si="5"/>
        <v>0</v>
      </c>
    </row>
    <row r="40" spans="1:36" ht="16.5">
      <c r="A40" s="99" t="str">
        <f>Команды!A39</f>
        <v>RU6602005</v>
      </c>
      <c r="B40" s="98" t="str">
        <f>Команды!B39</f>
        <v>Чайники</v>
      </c>
      <c r="C40" s="98" t="str">
        <f>Команды!C39</f>
        <v>Нижний Тагил</v>
      </c>
      <c r="D40" s="6">
        <f t="shared" si="3"/>
        <v>5</v>
      </c>
      <c r="E40" s="33"/>
      <c r="F40" s="33"/>
      <c r="G40" s="33"/>
      <c r="H40" s="33" t="s">
        <v>411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 t="s">
        <v>411</v>
      </c>
      <c r="T40" s="6">
        <f t="shared" si="4"/>
        <v>2</v>
      </c>
      <c r="U40" s="33"/>
      <c r="V40" s="33"/>
      <c r="W40" s="33"/>
      <c r="X40" s="33"/>
      <c r="Y40" s="33"/>
      <c r="Z40" s="33"/>
      <c r="AA40" s="33"/>
      <c r="AB40" s="33" t="s">
        <v>411</v>
      </c>
      <c r="AC40" s="33" t="s">
        <v>411</v>
      </c>
      <c r="AD40" s="33"/>
      <c r="AE40" s="33" t="s">
        <v>411</v>
      </c>
      <c r="AF40" s="33"/>
      <c r="AG40" s="33"/>
      <c r="AH40" s="33"/>
      <c r="AI40" s="33"/>
      <c r="AJ40" s="6">
        <f t="shared" si="5"/>
        <v>3</v>
      </c>
    </row>
    <row r="41" spans="1:36" ht="16.5">
      <c r="A41" s="99" t="str">
        <f>Команды!A40</f>
        <v>RU6602007</v>
      </c>
      <c r="B41" s="98" t="str">
        <f>Команды!B40</f>
        <v>ООН</v>
      </c>
      <c r="C41" s="98" t="str">
        <f>Команды!C40</f>
        <v>Нижний Тагил</v>
      </c>
      <c r="D41" s="6">
        <f t="shared" si="3"/>
        <v>5</v>
      </c>
      <c r="E41" s="33"/>
      <c r="F41" s="33"/>
      <c r="G41" s="33"/>
      <c r="H41" s="33" t="s">
        <v>411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 t="s">
        <v>411</v>
      </c>
      <c r="T41" s="6">
        <f t="shared" si="4"/>
        <v>2</v>
      </c>
      <c r="U41" s="33" t="s">
        <v>411</v>
      </c>
      <c r="V41" s="33"/>
      <c r="W41" s="33"/>
      <c r="X41" s="33"/>
      <c r="Y41" s="33" t="s">
        <v>411</v>
      </c>
      <c r="Z41" s="33"/>
      <c r="AA41" s="33"/>
      <c r="AB41" s="33"/>
      <c r="AC41" s="33"/>
      <c r="AD41" s="33"/>
      <c r="AE41" s="33"/>
      <c r="AF41" s="33" t="s">
        <v>411</v>
      </c>
      <c r="AG41" s="33"/>
      <c r="AH41" s="33"/>
      <c r="AI41" s="33"/>
      <c r="AJ41" s="6">
        <f t="shared" si="5"/>
        <v>3</v>
      </c>
    </row>
    <row r="42" spans="1:36" ht="16.5">
      <c r="A42" s="101" t="str">
        <f>Команды!A41</f>
        <v>RU6202001</v>
      </c>
      <c r="B42" s="100" t="str">
        <f>Команды!B41</f>
        <v>Чебуреки</v>
      </c>
      <c r="C42" s="100" t="str">
        <f>Команды!C41</f>
        <v>Сасово</v>
      </c>
      <c r="D42" s="6">
        <f t="shared" si="3"/>
        <v>5</v>
      </c>
      <c r="E42" s="33"/>
      <c r="F42" s="33"/>
      <c r="G42" s="33" t="s">
        <v>411</v>
      </c>
      <c r="H42" s="33" t="s">
        <v>411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 t="s">
        <v>411</v>
      </c>
      <c r="T42" s="6">
        <f t="shared" si="4"/>
        <v>3</v>
      </c>
      <c r="U42" s="33"/>
      <c r="V42" s="33"/>
      <c r="W42" s="33"/>
      <c r="X42" s="33" t="s">
        <v>411</v>
      </c>
      <c r="Y42" s="33"/>
      <c r="Z42" s="33"/>
      <c r="AA42" s="33"/>
      <c r="AB42" s="33" t="s">
        <v>411</v>
      </c>
      <c r="AC42" s="33"/>
      <c r="AD42" s="33"/>
      <c r="AE42" s="33"/>
      <c r="AF42" s="33"/>
      <c r="AG42" s="33"/>
      <c r="AH42" s="33"/>
      <c r="AI42" s="33"/>
      <c r="AJ42" s="6">
        <f t="shared" si="5"/>
        <v>2</v>
      </c>
    </row>
    <row r="43" spans="1:36" ht="16.5">
      <c r="A43" s="101" t="str">
        <f>Команды!A42</f>
        <v>RU6202002</v>
      </c>
      <c r="B43" s="100" t="str">
        <f>Команды!B42</f>
        <v>Оптимисты</v>
      </c>
      <c r="C43" s="100" t="str">
        <f>Команды!C42</f>
        <v>Кустарёвка</v>
      </c>
      <c r="D43" s="6">
        <f t="shared" si="3"/>
        <v>4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 t="s">
        <v>411</v>
      </c>
      <c r="T43" s="6">
        <f t="shared" si="4"/>
        <v>1</v>
      </c>
      <c r="U43" s="33"/>
      <c r="V43" s="33" t="s">
        <v>411</v>
      </c>
      <c r="W43" s="33"/>
      <c r="X43" s="33"/>
      <c r="Y43" s="33" t="s">
        <v>411</v>
      </c>
      <c r="Z43" s="33"/>
      <c r="AA43" s="33"/>
      <c r="AB43" s="33"/>
      <c r="AC43" s="33"/>
      <c r="AD43" s="33"/>
      <c r="AE43" s="33"/>
      <c r="AF43" s="33"/>
      <c r="AG43" s="33"/>
      <c r="AH43" s="33"/>
      <c r="AI43" s="33" t="s">
        <v>411</v>
      </c>
      <c r="AJ43" s="6">
        <f t="shared" si="5"/>
        <v>3</v>
      </c>
    </row>
    <row r="44" spans="1:36" ht="16.5">
      <c r="A44" s="103" t="str">
        <f>Команды!A43</f>
        <v>RU8601002</v>
      </c>
      <c r="B44" s="102" t="str">
        <f>Команды!B43</f>
        <v>Маркеры</v>
      </c>
      <c r="C44" s="102" t="str">
        <f>Команды!C43</f>
        <v>Ханты-Мансийск</v>
      </c>
      <c r="D44" s="6">
        <f t="shared" si="3"/>
        <v>1</v>
      </c>
      <c r="E44" s="33"/>
      <c r="F44" s="33"/>
      <c r="G44" s="33"/>
      <c r="H44" s="33" t="s">
        <v>411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6">
        <f t="shared" si="4"/>
        <v>1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6">
        <f t="shared" si="5"/>
        <v>0</v>
      </c>
    </row>
    <row r="45" spans="1:36" ht="16.5">
      <c r="A45" s="103" t="str">
        <f>Команды!A44</f>
        <v>RU8601004</v>
      </c>
      <c r="B45" s="102" t="str">
        <f>Команды!B44</f>
        <v>Загон Кука</v>
      </c>
      <c r="C45" s="102" t="str">
        <f>Команды!C44</f>
        <v>Ханты-Мансийск</v>
      </c>
      <c r="D45" s="6">
        <f t="shared" si="3"/>
        <v>11</v>
      </c>
      <c r="E45" s="33"/>
      <c r="F45" s="33" t="s">
        <v>411</v>
      </c>
      <c r="G45" s="33" t="s">
        <v>411</v>
      </c>
      <c r="H45" s="33" t="s">
        <v>411</v>
      </c>
      <c r="I45" s="33"/>
      <c r="J45" s="33"/>
      <c r="K45" s="33"/>
      <c r="L45" s="33" t="s">
        <v>411</v>
      </c>
      <c r="M45" s="33"/>
      <c r="N45" s="33" t="s">
        <v>411</v>
      </c>
      <c r="O45" s="33" t="s">
        <v>411</v>
      </c>
      <c r="P45" s="33"/>
      <c r="Q45" s="33"/>
      <c r="R45" s="33"/>
      <c r="S45" s="33" t="s">
        <v>411</v>
      </c>
      <c r="T45" s="6">
        <f t="shared" si="4"/>
        <v>7</v>
      </c>
      <c r="U45" s="33" t="s">
        <v>411</v>
      </c>
      <c r="V45" s="33"/>
      <c r="W45" s="33"/>
      <c r="X45" s="33"/>
      <c r="Y45" s="33" t="s">
        <v>411</v>
      </c>
      <c r="Z45" s="33"/>
      <c r="AA45" s="33"/>
      <c r="AB45" s="33"/>
      <c r="AC45" s="33"/>
      <c r="AD45" s="33" t="s">
        <v>411</v>
      </c>
      <c r="AE45" s="33"/>
      <c r="AF45" s="33"/>
      <c r="AG45" s="33"/>
      <c r="AH45" s="33" t="s">
        <v>411</v>
      </c>
      <c r="AI45" s="33"/>
      <c r="AJ45" s="6">
        <f t="shared" si="5"/>
        <v>4</v>
      </c>
    </row>
    <row r="46" spans="1:36" ht="16.5">
      <c r="A46" s="105" t="str">
        <f>Команды!A45</f>
        <v>RU3201001</v>
      </c>
      <c r="B46" s="104" t="str">
        <f>Команды!B45</f>
        <v>Вольвокс</v>
      </c>
      <c r="C46" s="104" t="str">
        <f>Команды!C45</f>
        <v>Брянск</v>
      </c>
      <c r="D46" s="6">
        <f t="shared" si="3"/>
        <v>8</v>
      </c>
      <c r="E46" s="106"/>
      <c r="F46" s="106" t="s">
        <v>411</v>
      </c>
      <c r="G46" s="106"/>
      <c r="H46" s="106"/>
      <c r="I46" s="106"/>
      <c r="J46" s="106"/>
      <c r="K46" s="106"/>
      <c r="L46" s="106"/>
      <c r="M46" s="106"/>
      <c r="N46" s="106" t="s">
        <v>411</v>
      </c>
      <c r="O46" s="106"/>
      <c r="P46" s="106"/>
      <c r="Q46" s="106" t="s">
        <v>411</v>
      </c>
      <c r="R46" s="106"/>
      <c r="S46" s="106" t="s">
        <v>411</v>
      </c>
      <c r="T46" s="6">
        <f t="shared" si="4"/>
        <v>4</v>
      </c>
      <c r="U46" s="106"/>
      <c r="V46" s="106" t="s">
        <v>411</v>
      </c>
      <c r="W46" s="106"/>
      <c r="X46" s="106" t="s">
        <v>411</v>
      </c>
      <c r="Y46" s="106"/>
      <c r="Z46" s="106"/>
      <c r="AA46" s="106"/>
      <c r="AB46" s="106" t="s">
        <v>411</v>
      </c>
      <c r="AC46" s="106"/>
      <c r="AD46" s="106"/>
      <c r="AE46" s="106"/>
      <c r="AF46" s="106"/>
      <c r="AG46" s="106"/>
      <c r="AH46" s="106"/>
      <c r="AI46" s="106" t="s">
        <v>411</v>
      </c>
      <c r="AJ46" s="6">
        <f t="shared" si="5"/>
        <v>4</v>
      </c>
    </row>
    <row r="47" spans="1:36" ht="16.5">
      <c r="A47" s="105" t="str">
        <f>Команды!A46</f>
        <v>RU3201002</v>
      </c>
      <c r="B47" s="104" t="str">
        <f>Команды!B46</f>
        <v>Удача Плюс</v>
      </c>
      <c r="C47" s="104" t="str">
        <f>Команды!C46</f>
        <v>Брянск</v>
      </c>
      <c r="D47" s="6">
        <f t="shared" si="3"/>
        <v>5</v>
      </c>
      <c r="E47" s="106"/>
      <c r="F47" s="106"/>
      <c r="G47" s="106"/>
      <c r="H47" s="106" t="s">
        <v>411</v>
      </c>
      <c r="I47" s="106"/>
      <c r="J47" s="106"/>
      <c r="K47" s="106"/>
      <c r="L47" s="106"/>
      <c r="M47" s="106"/>
      <c r="N47" s="106"/>
      <c r="O47" s="106" t="s">
        <v>411</v>
      </c>
      <c r="P47" s="106"/>
      <c r="Q47" s="106"/>
      <c r="R47" s="106"/>
      <c r="S47" s="106" t="s">
        <v>411</v>
      </c>
      <c r="T47" s="6">
        <f t="shared" si="4"/>
        <v>3</v>
      </c>
      <c r="U47" s="106"/>
      <c r="V47" s="106"/>
      <c r="W47" s="106"/>
      <c r="X47" s="106"/>
      <c r="Y47" s="106"/>
      <c r="Z47" s="106" t="s">
        <v>411</v>
      </c>
      <c r="AA47" s="106"/>
      <c r="AB47" s="106"/>
      <c r="AC47" s="106"/>
      <c r="AD47" s="106" t="s">
        <v>411</v>
      </c>
      <c r="AE47" s="106"/>
      <c r="AF47" s="106"/>
      <c r="AG47" s="106"/>
      <c r="AH47" s="106"/>
      <c r="AI47" s="106"/>
      <c r="AJ47" s="6">
        <f t="shared" si="5"/>
        <v>2</v>
      </c>
    </row>
    <row r="48" spans="1:36" ht="16.5">
      <c r="A48" s="105" t="str">
        <f>Команды!A47</f>
        <v>RU3201003</v>
      </c>
      <c r="B48" s="104" t="str">
        <f>Команды!B47</f>
        <v>T.E.S.L.A.</v>
      </c>
      <c r="C48" s="104" t="str">
        <f>Команды!C47</f>
        <v>Брянск</v>
      </c>
      <c r="D48" s="6">
        <f t="shared" si="3"/>
        <v>7</v>
      </c>
      <c r="E48" s="106" t="s">
        <v>411</v>
      </c>
      <c r="F48" s="106"/>
      <c r="G48" s="106"/>
      <c r="H48" s="106" t="s">
        <v>411</v>
      </c>
      <c r="I48" s="106"/>
      <c r="J48" s="106"/>
      <c r="K48" s="106" t="s">
        <v>411</v>
      </c>
      <c r="L48" s="106"/>
      <c r="M48" s="106"/>
      <c r="N48" s="106"/>
      <c r="O48" s="106"/>
      <c r="P48" s="106"/>
      <c r="Q48" s="106"/>
      <c r="R48" s="106"/>
      <c r="S48" s="106"/>
      <c r="T48" s="6">
        <f t="shared" si="4"/>
        <v>3</v>
      </c>
      <c r="U48" s="106"/>
      <c r="V48" s="106" t="s">
        <v>411</v>
      </c>
      <c r="W48" s="106"/>
      <c r="X48" s="106"/>
      <c r="Y48" s="106"/>
      <c r="Z48" s="106" t="s">
        <v>411</v>
      </c>
      <c r="AA48" s="106"/>
      <c r="AB48" s="106" t="s">
        <v>411</v>
      </c>
      <c r="AC48" s="106" t="s">
        <v>411</v>
      </c>
      <c r="AD48" s="106"/>
      <c r="AE48" s="106"/>
      <c r="AF48" s="106"/>
      <c r="AG48" s="106"/>
      <c r="AH48" s="106"/>
      <c r="AI48" s="106"/>
      <c r="AJ48" s="6">
        <f t="shared" si="5"/>
        <v>4</v>
      </c>
    </row>
    <row r="49" spans="1:36" ht="16.5">
      <c r="A49" s="105" t="str">
        <f>Команды!A48</f>
        <v>RU3201004</v>
      </c>
      <c r="B49" s="104" t="str">
        <f>Команды!B48</f>
        <v>Пиксели</v>
      </c>
      <c r="C49" s="104" t="str">
        <f>Команды!C48</f>
        <v>Брянск</v>
      </c>
      <c r="D49" s="6">
        <f t="shared" si="3"/>
        <v>2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 t="s">
        <v>411</v>
      </c>
      <c r="P49" s="106"/>
      <c r="Q49" s="106"/>
      <c r="R49" s="106"/>
      <c r="S49" s="106" t="s">
        <v>411</v>
      </c>
      <c r="T49" s="6">
        <f t="shared" si="4"/>
        <v>2</v>
      </c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6">
        <f t="shared" si="5"/>
        <v>0</v>
      </c>
    </row>
    <row r="50" spans="1:36" ht="16.5">
      <c r="A50" s="108" t="str">
        <f>Команды!A49</f>
        <v>BY0701001</v>
      </c>
      <c r="B50" s="107" t="str">
        <f>Команды!B49</f>
        <v>Гришкин парк</v>
      </c>
      <c r="C50" s="107" t="str">
        <f>Команды!C49</f>
        <v>Минск</v>
      </c>
      <c r="D50" s="6">
        <f t="shared" si="3"/>
        <v>18</v>
      </c>
      <c r="E50" s="33"/>
      <c r="F50" s="33" t="s">
        <v>411</v>
      </c>
      <c r="G50" s="33" t="s">
        <v>411</v>
      </c>
      <c r="H50" s="33" t="s">
        <v>411</v>
      </c>
      <c r="I50" s="33" t="s">
        <v>411</v>
      </c>
      <c r="J50" s="33"/>
      <c r="K50" s="33"/>
      <c r="L50" s="33" t="s">
        <v>411</v>
      </c>
      <c r="M50" s="33"/>
      <c r="N50" s="33" t="s">
        <v>411</v>
      </c>
      <c r="O50" s="33" t="s">
        <v>411</v>
      </c>
      <c r="P50" s="33"/>
      <c r="Q50" s="33" t="s">
        <v>411</v>
      </c>
      <c r="R50" s="33" t="s">
        <v>411</v>
      </c>
      <c r="S50" s="33" t="s">
        <v>411</v>
      </c>
      <c r="T50" s="6">
        <f t="shared" si="4"/>
        <v>10</v>
      </c>
      <c r="U50" s="33" t="s">
        <v>411</v>
      </c>
      <c r="V50" s="33" t="s">
        <v>411</v>
      </c>
      <c r="W50" s="33"/>
      <c r="X50" s="33" t="s">
        <v>411</v>
      </c>
      <c r="Y50" s="33"/>
      <c r="Z50" s="33"/>
      <c r="AA50" s="33" t="s">
        <v>411</v>
      </c>
      <c r="AB50" s="33" t="s">
        <v>411</v>
      </c>
      <c r="AC50" s="33" t="s">
        <v>411</v>
      </c>
      <c r="AD50" s="33"/>
      <c r="AE50" s="33" t="s">
        <v>411</v>
      </c>
      <c r="AF50" s="33"/>
      <c r="AG50" s="33" t="s">
        <v>411</v>
      </c>
      <c r="AH50" s="33"/>
      <c r="AI50" s="33"/>
      <c r="AJ50" s="6">
        <f t="shared" si="5"/>
        <v>8</v>
      </c>
    </row>
    <row r="51" spans="1:36" ht="16.5">
      <c r="A51" s="108" t="str">
        <f>Команды!A50</f>
        <v>BY0701002</v>
      </c>
      <c r="B51" s="107" t="str">
        <f>Команды!B50</f>
        <v>Радужные варежки</v>
      </c>
      <c r="C51" s="107" t="str">
        <f>Команды!C50</f>
        <v>Минск</v>
      </c>
      <c r="D51" s="6">
        <f t="shared" si="3"/>
        <v>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 t="s">
        <v>411</v>
      </c>
      <c r="T51" s="6">
        <f t="shared" si="4"/>
        <v>1</v>
      </c>
      <c r="U51" s="33" t="s">
        <v>411</v>
      </c>
      <c r="V51" s="33"/>
      <c r="W51" s="33"/>
      <c r="X51" s="33"/>
      <c r="Y51" s="33"/>
      <c r="Z51" s="33"/>
      <c r="AA51" s="33" t="s">
        <v>411</v>
      </c>
      <c r="AB51" s="33" t="s">
        <v>411</v>
      </c>
      <c r="AC51" s="33"/>
      <c r="AD51" s="33"/>
      <c r="AE51" s="33"/>
      <c r="AF51" s="33" t="s">
        <v>411</v>
      </c>
      <c r="AG51" s="33"/>
      <c r="AH51" s="33"/>
      <c r="AI51" s="33"/>
      <c r="AJ51" s="6">
        <f t="shared" si="5"/>
        <v>4</v>
      </c>
    </row>
    <row r="52" spans="1:36" ht="16.5">
      <c r="A52" s="108" t="str">
        <f>Команды!A51</f>
        <v>BY0701003</v>
      </c>
      <c r="B52" s="107" t="str">
        <f>Команды!B51</f>
        <v>ОК, Гегель</v>
      </c>
      <c r="C52" s="107" t="str">
        <f>Команды!C51</f>
        <v>Минск</v>
      </c>
      <c r="D52" s="6">
        <f t="shared" si="3"/>
        <v>11</v>
      </c>
      <c r="E52" s="33"/>
      <c r="F52" s="33" t="s">
        <v>411</v>
      </c>
      <c r="G52" s="33"/>
      <c r="H52" s="33" t="s">
        <v>411</v>
      </c>
      <c r="I52" s="33"/>
      <c r="J52" s="33"/>
      <c r="K52" s="33"/>
      <c r="L52" s="33"/>
      <c r="M52" s="33"/>
      <c r="N52" s="33"/>
      <c r="O52" s="33" t="s">
        <v>411</v>
      </c>
      <c r="P52" s="33"/>
      <c r="Q52" s="33" t="s">
        <v>411</v>
      </c>
      <c r="R52" s="33"/>
      <c r="S52" s="33" t="s">
        <v>411</v>
      </c>
      <c r="T52" s="6">
        <f t="shared" si="4"/>
        <v>5</v>
      </c>
      <c r="U52" s="33" t="s">
        <v>411</v>
      </c>
      <c r="V52" s="33" t="s">
        <v>411</v>
      </c>
      <c r="W52" s="33"/>
      <c r="X52" s="33"/>
      <c r="Y52" s="33"/>
      <c r="Z52" s="33"/>
      <c r="AA52" s="33" t="s">
        <v>411</v>
      </c>
      <c r="AB52" s="33" t="s">
        <v>411</v>
      </c>
      <c r="AC52" s="33" t="s">
        <v>411</v>
      </c>
      <c r="AD52" s="33"/>
      <c r="AE52" s="33" t="s">
        <v>411</v>
      </c>
      <c r="AF52" s="33"/>
      <c r="AG52" s="33"/>
      <c r="AH52" s="33"/>
      <c r="AI52" s="33"/>
      <c r="AJ52" s="6">
        <f t="shared" si="5"/>
        <v>6</v>
      </c>
    </row>
    <row r="53" spans="1:36" ht="16.5">
      <c r="A53" s="108" t="str">
        <f>Команды!A52</f>
        <v>BY0701004</v>
      </c>
      <c r="B53" s="107" t="str">
        <f>Команды!B52</f>
        <v>Ф</v>
      </c>
      <c r="C53" s="107" t="str">
        <f>Команды!C52</f>
        <v>Минск</v>
      </c>
      <c r="D53" s="6">
        <f t="shared" si="3"/>
        <v>4</v>
      </c>
      <c r="E53" s="33"/>
      <c r="F53" s="33" t="s">
        <v>411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 t="s">
        <v>411</v>
      </c>
      <c r="T53" s="6">
        <f t="shared" si="4"/>
        <v>2</v>
      </c>
      <c r="U53" s="33" t="s">
        <v>411</v>
      </c>
      <c r="V53" s="33"/>
      <c r="W53" s="33"/>
      <c r="X53" s="33" t="s">
        <v>411</v>
      </c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6">
        <f t="shared" si="5"/>
        <v>2</v>
      </c>
    </row>
    <row r="54" spans="1:36" ht="16.5">
      <c r="A54" s="108" t="str">
        <f>Команды!A53</f>
        <v>BY0701005</v>
      </c>
      <c r="B54" s="107" t="str">
        <f>Команды!B53</f>
        <v>Alpen Gold</v>
      </c>
      <c r="C54" s="107" t="str">
        <f>Команды!C53</f>
        <v>Минск</v>
      </c>
      <c r="D54" s="6">
        <f t="shared" si="3"/>
        <v>10</v>
      </c>
      <c r="E54" s="33"/>
      <c r="F54" s="33" t="s">
        <v>411</v>
      </c>
      <c r="G54" s="33"/>
      <c r="H54" s="33" t="s">
        <v>411</v>
      </c>
      <c r="I54" s="33"/>
      <c r="J54" s="33"/>
      <c r="K54" s="33" t="s">
        <v>411</v>
      </c>
      <c r="L54" s="33"/>
      <c r="M54" s="33"/>
      <c r="N54" s="33"/>
      <c r="O54" s="33"/>
      <c r="P54" s="33"/>
      <c r="Q54" s="33"/>
      <c r="R54" s="33"/>
      <c r="S54" s="33"/>
      <c r="T54" s="6">
        <f t="shared" si="4"/>
        <v>3</v>
      </c>
      <c r="U54" s="33" t="s">
        <v>411</v>
      </c>
      <c r="V54" s="33"/>
      <c r="W54" s="33"/>
      <c r="X54" s="33"/>
      <c r="Y54" s="33" t="s">
        <v>411</v>
      </c>
      <c r="Z54" s="33"/>
      <c r="AA54" s="33" t="s">
        <v>411</v>
      </c>
      <c r="AB54" s="33" t="s">
        <v>411</v>
      </c>
      <c r="AC54" s="33" t="s">
        <v>411</v>
      </c>
      <c r="AD54" s="33"/>
      <c r="AE54" s="33" t="s">
        <v>411</v>
      </c>
      <c r="AF54" s="33"/>
      <c r="AG54" s="33"/>
      <c r="AH54" s="33"/>
      <c r="AI54" s="33" t="s">
        <v>411</v>
      </c>
      <c r="AJ54" s="6">
        <f t="shared" si="5"/>
        <v>7</v>
      </c>
    </row>
    <row r="55" spans="1:36" ht="16.5">
      <c r="A55" s="108" t="str">
        <f>Команды!A54</f>
        <v>BY0701007</v>
      </c>
      <c r="B55" s="107" t="str">
        <f>Команды!B54</f>
        <v>Роковые яйца</v>
      </c>
      <c r="C55" s="107" t="str">
        <f>Команды!C54</f>
        <v>Минск</v>
      </c>
      <c r="D55" s="6">
        <f t="shared" si="3"/>
        <v>14</v>
      </c>
      <c r="E55" s="33" t="s">
        <v>411</v>
      </c>
      <c r="F55" s="33" t="s">
        <v>411</v>
      </c>
      <c r="G55" s="33" t="s">
        <v>411</v>
      </c>
      <c r="H55" s="33" t="s">
        <v>411</v>
      </c>
      <c r="I55" s="33" t="s">
        <v>411</v>
      </c>
      <c r="J55" s="33"/>
      <c r="K55" s="33"/>
      <c r="L55" s="33"/>
      <c r="M55" s="33"/>
      <c r="N55" s="33"/>
      <c r="O55" s="33" t="s">
        <v>411</v>
      </c>
      <c r="P55" s="33"/>
      <c r="Q55" s="33" t="s">
        <v>411</v>
      </c>
      <c r="R55" s="33"/>
      <c r="S55" s="33" t="s">
        <v>411</v>
      </c>
      <c r="T55" s="6">
        <f t="shared" si="4"/>
        <v>8</v>
      </c>
      <c r="U55" s="33" t="s">
        <v>411</v>
      </c>
      <c r="V55" s="33"/>
      <c r="W55" s="33" t="s">
        <v>411</v>
      </c>
      <c r="X55" s="33"/>
      <c r="Y55" s="33"/>
      <c r="Z55" s="33"/>
      <c r="AA55" s="33"/>
      <c r="AB55" s="33" t="s">
        <v>411</v>
      </c>
      <c r="AC55" s="33" t="s">
        <v>411</v>
      </c>
      <c r="AD55" s="33"/>
      <c r="AE55" s="33" t="s">
        <v>411</v>
      </c>
      <c r="AF55" s="33" t="s">
        <v>411</v>
      </c>
      <c r="AG55" s="33"/>
      <c r="AH55" s="33"/>
      <c r="AI55" s="33"/>
      <c r="AJ55" s="6">
        <f t="shared" si="5"/>
        <v>6</v>
      </c>
    </row>
    <row r="56" spans="1:36" ht="16.5">
      <c r="A56" s="108" t="str">
        <f>Команды!A55</f>
        <v>BY0701008</v>
      </c>
      <c r="B56" s="107" t="str">
        <f>Команды!B55</f>
        <v>Котики Апокалипсиса</v>
      </c>
      <c r="C56" s="107" t="str">
        <f>Команды!C55</f>
        <v>Минск</v>
      </c>
      <c r="D56" s="6">
        <f t="shared" si="3"/>
        <v>11</v>
      </c>
      <c r="E56" s="33"/>
      <c r="F56" s="33" t="s">
        <v>411</v>
      </c>
      <c r="G56" s="33" t="s">
        <v>411</v>
      </c>
      <c r="H56" s="33" t="s">
        <v>411</v>
      </c>
      <c r="I56" s="33"/>
      <c r="J56" s="33"/>
      <c r="K56" s="33"/>
      <c r="L56" s="33" t="s">
        <v>411</v>
      </c>
      <c r="M56" s="33"/>
      <c r="N56" s="33"/>
      <c r="O56" s="33" t="s">
        <v>411</v>
      </c>
      <c r="P56" s="33"/>
      <c r="Q56" s="33"/>
      <c r="R56" s="33"/>
      <c r="S56" s="33" t="s">
        <v>411</v>
      </c>
      <c r="T56" s="6">
        <f t="shared" si="4"/>
        <v>6</v>
      </c>
      <c r="U56" s="33" t="s">
        <v>411</v>
      </c>
      <c r="V56" s="33" t="s">
        <v>411</v>
      </c>
      <c r="W56" s="33"/>
      <c r="X56" s="33"/>
      <c r="Y56" s="33"/>
      <c r="Z56" s="33"/>
      <c r="AA56" s="33" t="s">
        <v>411</v>
      </c>
      <c r="AB56" s="33"/>
      <c r="AC56" s="33" t="s">
        <v>411</v>
      </c>
      <c r="AD56" s="33"/>
      <c r="AE56" s="33" t="s">
        <v>411</v>
      </c>
      <c r="AF56" s="33"/>
      <c r="AG56" s="33"/>
      <c r="AH56" s="33"/>
      <c r="AI56" s="33"/>
      <c r="AJ56" s="6">
        <f t="shared" si="5"/>
        <v>5</v>
      </c>
    </row>
    <row r="57" spans="1:36" ht="16.5">
      <c r="A57" s="108" t="str">
        <f>Команды!A56</f>
        <v>BY0701010</v>
      </c>
      <c r="B57" s="107" t="str">
        <f>Команды!B56</f>
        <v>42 градуса по Фаренгейту</v>
      </c>
      <c r="C57" s="107" t="str">
        <f>Команды!C56</f>
        <v>Минск</v>
      </c>
      <c r="D57" s="6">
        <f t="shared" si="3"/>
        <v>6</v>
      </c>
      <c r="E57" s="33"/>
      <c r="F57" s="33"/>
      <c r="G57" s="33"/>
      <c r="H57" s="33" t="s">
        <v>411</v>
      </c>
      <c r="I57" s="33"/>
      <c r="J57" s="33"/>
      <c r="K57" s="33" t="s">
        <v>411</v>
      </c>
      <c r="L57" s="33"/>
      <c r="M57" s="33"/>
      <c r="N57" s="33"/>
      <c r="O57" s="33"/>
      <c r="P57" s="33"/>
      <c r="Q57" s="33"/>
      <c r="R57" s="33" t="s">
        <v>411</v>
      </c>
      <c r="S57" s="33" t="s">
        <v>411</v>
      </c>
      <c r="T57" s="6">
        <f t="shared" si="4"/>
        <v>4</v>
      </c>
      <c r="U57" s="33" t="s">
        <v>411</v>
      </c>
      <c r="V57" s="33"/>
      <c r="W57" s="33"/>
      <c r="X57" s="33"/>
      <c r="Y57" s="33"/>
      <c r="Z57" s="33"/>
      <c r="AA57" s="33"/>
      <c r="AB57" s="33"/>
      <c r="AC57" s="33"/>
      <c r="AD57" s="33" t="s">
        <v>411</v>
      </c>
      <c r="AE57" s="33"/>
      <c r="AF57" s="33"/>
      <c r="AG57" s="33"/>
      <c r="AH57" s="33"/>
      <c r="AI57" s="33"/>
      <c r="AJ57" s="6">
        <f t="shared" si="5"/>
        <v>2</v>
      </c>
    </row>
    <row r="58" spans="1:36" ht="16.5">
      <c r="A58" s="110" t="str">
        <f>Команды!A57</f>
        <v>RU5901002</v>
      </c>
      <c r="B58" s="109" t="str">
        <f>Команды!B57</f>
        <v>Котики против печальки</v>
      </c>
      <c r="C58" s="109" t="str">
        <f>Команды!C57</f>
        <v>Пермь</v>
      </c>
      <c r="D58" s="6">
        <f t="shared" si="3"/>
        <v>15</v>
      </c>
      <c r="E58" s="33" t="s">
        <v>411</v>
      </c>
      <c r="F58" s="33"/>
      <c r="G58" s="33"/>
      <c r="H58" s="33" t="s">
        <v>411</v>
      </c>
      <c r="I58" s="33" t="s">
        <v>411</v>
      </c>
      <c r="J58" s="33"/>
      <c r="K58" s="33"/>
      <c r="L58" s="33" t="s">
        <v>411</v>
      </c>
      <c r="M58" s="33"/>
      <c r="N58" s="33"/>
      <c r="O58" s="33" t="s">
        <v>411</v>
      </c>
      <c r="P58" s="33"/>
      <c r="Q58" s="33" t="s">
        <v>411</v>
      </c>
      <c r="R58" s="33"/>
      <c r="S58" s="33" t="s">
        <v>411</v>
      </c>
      <c r="T58" s="6">
        <f t="shared" si="4"/>
        <v>7</v>
      </c>
      <c r="U58" s="33" t="s">
        <v>411</v>
      </c>
      <c r="V58" s="33" t="s">
        <v>411</v>
      </c>
      <c r="W58" s="33"/>
      <c r="X58" s="33"/>
      <c r="Y58" s="33" t="s">
        <v>411</v>
      </c>
      <c r="Z58" s="33"/>
      <c r="AA58" s="33" t="s">
        <v>411</v>
      </c>
      <c r="AB58" s="33" t="s">
        <v>411</v>
      </c>
      <c r="AC58" s="33" t="s">
        <v>411</v>
      </c>
      <c r="AD58" s="33" t="s">
        <v>411</v>
      </c>
      <c r="AE58" s="33" t="s">
        <v>411</v>
      </c>
      <c r="AF58" s="33"/>
      <c r="AG58" s="33"/>
      <c r="AH58" s="33"/>
      <c r="AI58" s="33"/>
      <c r="AJ58" s="6">
        <f t="shared" si="5"/>
        <v>8</v>
      </c>
    </row>
    <row r="59" spans="1:36" ht="16.5">
      <c r="A59" s="110" t="str">
        <f>Команды!A58</f>
        <v>RU5901001</v>
      </c>
      <c r="B59" s="109" t="str">
        <f>Команды!B58</f>
        <v>Шпроты Шрёдингера</v>
      </c>
      <c r="C59" s="109" t="str">
        <f>Команды!C58</f>
        <v>Пермь</v>
      </c>
      <c r="D59" s="6">
        <f t="shared" si="3"/>
        <v>11</v>
      </c>
      <c r="E59" s="33" t="s">
        <v>411</v>
      </c>
      <c r="F59" s="33" t="s">
        <v>411</v>
      </c>
      <c r="G59" s="33"/>
      <c r="H59" s="33" t="s">
        <v>411</v>
      </c>
      <c r="I59" s="33"/>
      <c r="J59" s="33"/>
      <c r="K59" s="33"/>
      <c r="L59" s="33" t="s">
        <v>411</v>
      </c>
      <c r="M59" s="33" t="s">
        <v>411</v>
      </c>
      <c r="N59" s="33"/>
      <c r="O59" s="33" t="s">
        <v>411</v>
      </c>
      <c r="P59" s="33"/>
      <c r="Q59" s="33"/>
      <c r="R59" s="33"/>
      <c r="S59" s="33" t="s">
        <v>411</v>
      </c>
      <c r="T59" s="6">
        <f t="shared" si="4"/>
        <v>7</v>
      </c>
      <c r="U59" s="33" t="s">
        <v>411</v>
      </c>
      <c r="V59" s="33" t="s">
        <v>411</v>
      </c>
      <c r="W59" s="33"/>
      <c r="X59" s="33" t="s">
        <v>411</v>
      </c>
      <c r="Y59" s="33"/>
      <c r="Z59" s="33"/>
      <c r="AA59" s="33"/>
      <c r="AB59" s="33"/>
      <c r="AC59" s="33" t="s">
        <v>411</v>
      </c>
      <c r="AD59" s="33"/>
      <c r="AE59" s="33"/>
      <c r="AF59" s="33"/>
      <c r="AG59" s="33"/>
      <c r="AH59" s="33"/>
      <c r="AI59" s="33"/>
      <c r="AJ59" s="6">
        <f t="shared" si="5"/>
        <v>4</v>
      </c>
    </row>
    <row r="60" spans="1:36" ht="16.5">
      <c r="A60" s="112" t="str">
        <f>Команды!A59</f>
        <v>RU5401001</v>
      </c>
      <c r="B60" s="111" t="str">
        <f>Команды!B59</f>
        <v>Без пяти пол пятого </v>
      </c>
      <c r="C60" s="111" t="str">
        <f>Команды!C59</f>
        <v>Новосибирск</v>
      </c>
      <c r="D60" s="6">
        <f t="shared" si="3"/>
        <v>3</v>
      </c>
      <c r="E60" s="33"/>
      <c r="F60" s="33"/>
      <c r="G60" s="33" t="s">
        <v>411</v>
      </c>
      <c r="H60" s="33"/>
      <c r="I60" s="33"/>
      <c r="J60" s="33"/>
      <c r="K60" s="33"/>
      <c r="L60" s="33"/>
      <c r="M60" s="33"/>
      <c r="N60" s="33" t="s">
        <v>411</v>
      </c>
      <c r="O60" s="33"/>
      <c r="P60" s="33"/>
      <c r="Q60" s="33"/>
      <c r="R60" s="33"/>
      <c r="S60" s="33" t="s">
        <v>411</v>
      </c>
      <c r="T60" s="6">
        <f t="shared" si="4"/>
        <v>3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6">
        <f t="shared" si="5"/>
        <v>0</v>
      </c>
    </row>
    <row r="61" spans="1:36" ht="16.5">
      <c r="A61" s="112" t="str">
        <f>Команды!A60</f>
        <v>RU5401002</v>
      </c>
      <c r="B61" s="111" t="str">
        <f>Команды!B60</f>
        <v>А5</v>
      </c>
      <c r="C61" s="111" t="str">
        <f>Команды!C60</f>
        <v>Новосибирск</v>
      </c>
      <c r="D61" s="6">
        <f t="shared" si="3"/>
        <v>4</v>
      </c>
      <c r="E61" s="33"/>
      <c r="F61" s="33"/>
      <c r="G61" s="33" t="s">
        <v>411</v>
      </c>
      <c r="H61" s="33"/>
      <c r="I61" s="33"/>
      <c r="J61" s="33"/>
      <c r="K61" s="33" t="s">
        <v>411</v>
      </c>
      <c r="L61" s="33"/>
      <c r="M61" s="33"/>
      <c r="N61" s="33"/>
      <c r="O61" s="33"/>
      <c r="P61" s="33"/>
      <c r="Q61" s="33"/>
      <c r="R61" s="33"/>
      <c r="S61" s="33" t="s">
        <v>411</v>
      </c>
      <c r="T61" s="6">
        <f t="shared" si="4"/>
        <v>3</v>
      </c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 t="s">
        <v>411</v>
      </c>
      <c r="AG61" s="33"/>
      <c r="AH61" s="33"/>
      <c r="AI61" s="33"/>
      <c r="AJ61" s="6">
        <f t="shared" si="5"/>
        <v>1</v>
      </c>
    </row>
    <row r="62" spans="1:36" ht="16.5">
      <c r="A62" s="114" t="str">
        <f>Команды!A61</f>
        <v>RU1601001</v>
      </c>
      <c r="B62" s="113" t="str">
        <f>Команды!B61</f>
        <v>Бугагашенька</v>
      </c>
      <c r="C62" s="113" t="str">
        <f>Команды!C61</f>
        <v>Казань</v>
      </c>
      <c r="D62" s="6">
        <f t="shared" si="3"/>
        <v>7</v>
      </c>
      <c r="E62" s="33"/>
      <c r="F62" s="33" t="s">
        <v>411</v>
      </c>
      <c r="G62" s="33"/>
      <c r="H62" s="33"/>
      <c r="I62" s="33"/>
      <c r="J62" s="33"/>
      <c r="K62" s="33"/>
      <c r="L62" s="33" t="s">
        <v>411</v>
      </c>
      <c r="M62" s="33"/>
      <c r="N62" s="33"/>
      <c r="O62" s="33"/>
      <c r="P62" s="33"/>
      <c r="Q62" s="33"/>
      <c r="R62" s="33"/>
      <c r="S62" s="33" t="s">
        <v>411</v>
      </c>
      <c r="T62" s="6">
        <f t="shared" si="4"/>
        <v>3</v>
      </c>
      <c r="U62" s="33" t="s">
        <v>411</v>
      </c>
      <c r="V62" s="33"/>
      <c r="W62" s="33"/>
      <c r="X62" s="33" t="s">
        <v>411</v>
      </c>
      <c r="Y62" s="33"/>
      <c r="Z62" s="33"/>
      <c r="AA62" s="33" t="s">
        <v>411</v>
      </c>
      <c r="AB62" s="33" t="s">
        <v>411</v>
      </c>
      <c r="AC62" s="33"/>
      <c r="AD62" s="33"/>
      <c r="AE62" s="33"/>
      <c r="AF62" s="33"/>
      <c r="AG62" s="33"/>
      <c r="AH62" s="33"/>
      <c r="AI62" s="33"/>
      <c r="AJ62" s="6">
        <f t="shared" si="5"/>
        <v>4</v>
      </c>
    </row>
    <row r="63" spans="1:36" ht="16.5">
      <c r="A63" s="114" t="str">
        <f>Команды!A62</f>
        <v>RU1601002</v>
      </c>
      <c r="B63" s="113" t="str">
        <f>Команды!B62</f>
        <v>Молодежь Казани</v>
      </c>
      <c r="C63" s="113" t="str">
        <f>Команды!C62</f>
        <v>Казань</v>
      </c>
      <c r="D63" s="6">
        <f t="shared" si="3"/>
        <v>19</v>
      </c>
      <c r="E63" s="33" t="s">
        <v>411</v>
      </c>
      <c r="F63" s="33" t="s">
        <v>411</v>
      </c>
      <c r="G63" s="33"/>
      <c r="H63" s="33" t="s">
        <v>411</v>
      </c>
      <c r="I63" s="33" t="s">
        <v>411</v>
      </c>
      <c r="J63" s="33" t="s">
        <v>411</v>
      </c>
      <c r="K63" s="33" t="s">
        <v>411</v>
      </c>
      <c r="L63" s="33" t="s">
        <v>411</v>
      </c>
      <c r="M63" s="33" t="s">
        <v>411</v>
      </c>
      <c r="N63" s="33"/>
      <c r="O63" s="33"/>
      <c r="P63" s="33"/>
      <c r="Q63" s="33"/>
      <c r="R63" s="33" t="s">
        <v>411</v>
      </c>
      <c r="S63" s="33" t="s">
        <v>411</v>
      </c>
      <c r="T63" s="6">
        <f t="shared" si="4"/>
        <v>10</v>
      </c>
      <c r="U63" s="33" t="s">
        <v>411</v>
      </c>
      <c r="V63" s="33" t="s">
        <v>411</v>
      </c>
      <c r="W63" s="33" t="s">
        <v>411</v>
      </c>
      <c r="X63" s="33" t="s">
        <v>411</v>
      </c>
      <c r="Y63" s="33"/>
      <c r="Z63" s="33"/>
      <c r="AA63" s="33" t="s">
        <v>411</v>
      </c>
      <c r="AB63" s="33" t="s">
        <v>411</v>
      </c>
      <c r="AC63" s="33" t="s">
        <v>411</v>
      </c>
      <c r="AD63" s="33"/>
      <c r="AE63" s="33"/>
      <c r="AF63" s="33" t="s">
        <v>411</v>
      </c>
      <c r="AG63" s="33" t="s">
        <v>411</v>
      </c>
      <c r="AH63" s="33"/>
      <c r="AI63" s="33"/>
      <c r="AJ63" s="6">
        <f t="shared" si="5"/>
        <v>9</v>
      </c>
    </row>
    <row r="64" spans="1:36" ht="16.5">
      <c r="A64" s="114" t="str">
        <f>Команды!A63</f>
        <v>RU1601003</v>
      </c>
      <c r="B64" s="113" t="str">
        <f>Команды!B63</f>
        <v>РАДА</v>
      </c>
      <c r="C64" s="113" t="str">
        <f>Команды!C63</f>
        <v>Казань</v>
      </c>
      <c r="D64" s="6">
        <f t="shared" si="3"/>
        <v>9</v>
      </c>
      <c r="E64" s="33"/>
      <c r="F64" s="33" t="s">
        <v>411</v>
      </c>
      <c r="G64" s="33"/>
      <c r="H64" s="33"/>
      <c r="I64" s="33"/>
      <c r="J64" s="33"/>
      <c r="K64" s="33" t="s">
        <v>411</v>
      </c>
      <c r="L64" s="33" t="s">
        <v>411</v>
      </c>
      <c r="M64" s="33"/>
      <c r="N64" s="33"/>
      <c r="O64" s="33"/>
      <c r="P64" s="33"/>
      <c r="Q64" s="33"/>
      <c r="R64" s="33"/>
      <c r="S64" s="33" t="s">
        <v>411</v>
      </c>
      <c r="T64" s="6">
        <f t="shared" si="4"/>
        <v>4</v>
      </c>
      <c r="U64" s="33" t="s">
        <v>411</v>
      </c>
      <c r="V64" s="33"/>
      <c r="W64" s="33" t="s">
        <v>411</v>
      </c>
      <c r="X64" s="33"/>
      <c r="Y64" s="33"/>
      <c r="Z64" s="33"/>
      <c r="AA64" s="33" t="s">
        <v>411</v>
      </c>
      <c r="AB64" s="33" t="s">
        <v>411</v>
      </c>
      <c r="AC64" s="33"/>
      <c r="AD64" s="33"/>
      <c r="AE64" s="33"/>
      <c r="AF64" s="33"/>
      <c r="AG64" s="33"/>
      <c r="AH64" s="33"/>
      <c r="AI64" s="33" t="s">
        <v>411</v>
      </c>
      <c r="AJ64" s="6">
        <f t="shared" si="5"/>
        <v>5</v>
      </c>
    </row>
    <row r="65" spans="1:36" ht="16.5">
      <c r="A65" s="116" t="str">
        <f>Команды!A64</f>
        <v>RU2901004</v>
      </c>
      <c r="B65" s="115" t="str">
        <f>Команды!B64</f>
        <v>Команда Козульного комбината</v>
      </c>
      <c r="C65" s="115" t="str">
        <f>Команды!C64</f>
        <v>Архангельск</v>
      </c>
      <c r="D65" s="6">
        <f t="shared" si="3"/>
        <v>6</v>
      </c>
      <c r="E65" s="52"/>
      <c r="F65" s="52"/>
      <c r="G65" s="52"/>
      <c r="H65" s="52" t="s">
        <v>411</v>
      </c>
      <c r="I65" s="52"/>
      <c r="J65" s="52"/>
      <c r="K65" s="52"/>
      <c r="L65" s="52"/>
      <c r="M65" s="52"/>
      <c r="N65" s="52"/>
      <c r="O65" s="52" t="s">
        <v>411</v>
      </c>
      <c r="P65" s="52"/>
      <c r="Q65" s="52"/>
      <c r="R65" s="52"/>
      <c r="S65" s="52" t="s">
        <v>411</v>
      </c>
      <c r="T65" s="6">
        <f t="shared" si="4"/>
        <v>3</v>
      </c>
      <c r="U65" s="52" t="s">
        <v>411</v>
      </c>
      <c r="V65" s="52" t="s">
        <v>411</v>
      </c>
      <c r="W65" s="52"/>
      <c r="X65" s="52"/>
      <c r="Y65" s="52" t="s">
        <v>411</v>
      </c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6">
        <f t="shared" si="5"/>
        <v>3</v>
      </c>
    </row>
    <row r="66" spans="1:36" ht="16.5">
      <c r="A66" s="116" t="str">
        <f>Команды!A65</f>
        <v>RU2901003</v>
      </c>
      <c r="B66" s="115" t="str">
        <f>Команды!B65</f>
        <v>БезднА</v>
      </c>
      <c r="C66" s="115" t="str">
        <f>Команды!C65</f>
        <v>Архангельск</v>
      </c>
      <c r="D66" s="6">
        <f t="shared" si="3"/>
        <v>9</v>
      </c>
      <c r="E66" s="52"/>
      <c r="F66" s="52"/>
      <c r="G66" s="52"/>
      <c r="H66" s="52" t="s">
        <v>411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 t="s">
        <v>411</v>
      </c>
      <c r="T66" s="6">
        <f t="shared" si="4"/>
        <v>2</v>
      </c>
      <c r="U66" s="52" t="s">
        <v>411</v>
      </c>
      <c r="V66" s="52" t="s">
        <v>411</v>
      </c>
      <c r="W66" s="52"/>
      <c r="X66" s="52" t="s">
        <v>411</v>
      </c>
      <c r="Y66" s="52" t="s">
        <v>411</v>
      </c>
      <c r="Z66" s="52"/>
      <c r="AA66" s="52" t="s">
        <v>411</v>
      </c>
      <c r="AB66" s="52" t="s">
        <v>411</v>
      </c>
      <c r="AC66" s="52"/>
      <c r="AD66" s="52"/>
      <c r="AE66" s="52"/>
      <c r="AF66" s="52" t="s">
        <v>411</v>
      </c>
      <c r="AG66" s="52"/>
      <c r="AH66" s="52"/>
      <c r="AI66" s="52"/>
      <c r="AJ66" s="6">
        <f t="shared" si="5"/>
        <v>7</v>
      </c>
    </row>
    <row r="67" spans="1:36" ht="16.5">
      <c r="A67" s="116" t="str">
        <f>Команды!A66</f>
        <v>RU2901005</v>
      </c>
      <c r="B67" s="115" t="str">
        <f>Команды!B66</f>
        <v>Наследие</v>
      </c>
      <c r="C67" s="115" t="str">
        <f>Команды!C66</f>
        <v>Архангельск</v>
      </c>
      <c r="D67" s="6">
        <f aca="true" t="shared" si="6" ref="D67:D98">T67+AJ67</f>
        <v>5</v>
      </c>
      <c r="E67" s="52"/>
      <c r="F67" s="52"/>
      <c r="G67" s="52"/>
      <c r="H67" s="52"/>
      <c r="I67" s="52"/>
      <c r="J67" s="52"/>
      <c r="K67" s="52" t="s">
        <v>411</v>
      </c>
      <c r="L67" s="52"/>
      <c r="M67" s="52"/>
      <c r="N67" s="52"/>
      <c r="O67" s="52" t="s">
        <v>411</v>
      </c>
      <c r="P67" s="52"/>
      <c r="Q67" s="52"/>
      <c r="R67" s="52"/>
      <c r="S67" s="52" t="s">
        <v>411</v>
      </c>
      <c r="T67" s="6">
        <f aca="true" t="shared" si="7" ref="T67:T98">COUNTIF(E67:S67,"+")</f>
        <v>3</v>
      </c>
      <c r="U67" s="52" t="s">
        <v>411</v>
      </c>
      <c r="V67" s="52"/>
      <c r="W67" s="52"/>
      <c r="X67" s="52"/>
      <c r="Y67" s="52"/>
      <c r="Z67" s="52"/>
      <c r="AA67" s="52"/>
      <c r="AB67" s="52"/>
      <c r="AC67" s="52"/>
      <c r="AD67" s="52" t="s">
        <v>411</v>
      </c>
      <c r="AE67" s="52"/>
      <c r="AF67" s="52"/>
      <c r="AG67" s="52"/>
      <c r="AH67" s="52"/>
      <c r="AI67" s="52"/>
      <c r="AJ67" s="6">
        <f aca="true" t="shared" si="8" ref="AJ67:AJ98">COUNTIF(U67:AI67,"+")</f>
        <v>2</v>
      </c>
    </row>
    <row r="68" spans="1:36" ht="16.5">
      <c r="A68" s="116" t="str">
        <f>Команды!A67</f>
        <v>RU2901002</v>
      </c>
      <c r="B68" s="115" t="str">
        <f>Команды!B67</f>
        <v>Elsky.cor</v>
      </c>
      <c r="C68" s="115" t="str">
        <f>Команды!C67</f>
        <v>Архангельск</v>
      </c>
      <c r="D68" s="6">
        <f t="shared" si="6"/>
        <v>10</v>
      </c>
      <c r="E68" s="52"/>
      <c r="F68" s="52" t="s">
        <v>411</v>
      </c>
      <c r="G68" s="52"/>
      <c r="H68" s="52" t="s">
        <v>411</v>
      </c>
      <c r="I68" s="52"/>
      <c r="J68" s="52"/>
      <c r="K68" s="52"/>
      <c r="L68" s="52" t="s">
        <v>411</v>
      </c>
      <c r="M68" s="52"/>
      <c r="N68" s="52"/>
      <c r="O68" s="52"/>
      <c r="P68" s="52"/>
      <c r="Q68" s="52"/>
      <c r="R68" s="52"/>
      <c r="S68" s="52" t="s">
        <v>411</v>
      </c>
      <c r="T68" s="6">
        <f t="shared" si="7"/>
        <v>4</v>
      </c>
      <c r="U68" s="52" t="s">
        <v>411</v>
      </c>
      <c r="V68" s="52" t="s">
        <v>411</v>
      </c>
      <c r="W68" s="52"/>
      <c r="X68" s="52"/>
      <c r="Y68" s="52" t="s">
        <v>411</v>
      </c>
      <c r="Z68" s="52"/>
      <c r="AA68" s="52"/>
      <c r="AB68" s="52" t="s">
        <v>411</v>
      </c>
      <c r="AC68" s="52" t="s">
        <v>411</v>
      </c>
      <c r="AD68" s="52"/>
      <c r="AE68" s="52"/>
      <c r="AF68" s="52"/>
      <c r="AG68" s="52"/>
      <c r="AH68" s="52"/>
      <c r="AI68" s="52" t="s">
        <v>411</v>
      </c>
      <c r="AJ68" s="6">
        <f t="shared" si="8"/>
        <v>6</v>
      </c>
    </row>
    <row r="69" spans="1:36" ht="16.5">
      <c r="A69" s="116" t="str">
        <f>Команды!A68</f>
        <v>RU2901009</v>
      </c>
      <c r="B69" s="115" t="str">
        <f>Команды!B68</f>
        <v>СПОК</v>
      </c>
      <c r="C69" s="115" t="str">
        <f>Команды!C68</f>
        <v>Архангельск</v>
      </c>
      <c r="D69" s="6">
        <f t="shared" si="6"/>
        <v>8</v>
      </c>
      <c r="E69" s="52"/>
      <c r="F69" s="52" t="s">
        <v>411</v>
      </c>
      <c r="G69" s="52"/>
      <c r="H69" s="52"/>
      <c r="I69" s="52"/>
      <c r="J69" s="52"/>
      <c r="K69" s="52"/>
      <c r="L69" s="52"/>
      <c r="M69" s="52"/>
      <c r="N69" s="52"/>
      <c r="O69" s="52" t="s">
        <v>411</v>
      </c>
      <c r="P69" s="52" t="s">
        <v>411</v>
      </c>
      <c r="Q69" s="52"/>
      <c r="R69" s="52"/>
      <c r="S69" s="52" t="s">
        <v>411</v>
      </c>
      <c r="T69" s="6">
        <f t="shared" si="7"/>
        <v>4</v>
      </c>
      <c r="U69" s="52" t="s">
        <v>411</v>
      </c>
      <c r="V69" s="52" t="s">
        <v>411</v>
      </c>
      <c r="W69" s="52"/>
      <c r="X69" s="52"/>
      <c r="Y69" s="52"/>
      <c r="Z69" s="52"/>
      <c r="AA69" s="52"/>
      <c r="AB69" s="52" t="s">
        <v>411</v>
      </c>
      <c r="AC69" s="52"/>
      <c r="AD69" s="52"/>
      <c r="AE69" s="52" t="s">
        <v>411</v>
      </c>
      <c r="AF69" s="52"/>
      <c r="AG69" s="52"/>
      <c r="AH69" s="52"/>
      <c r="AI69" s="52"/>
      <c r="AJ69" s="6">
        <f t="shared" si="8"/>
        <v>4</v>
      </c>
    </row>
    <row r="70" spans="1:36" ht="16.5">
      <c r="A70" s="116" t="str">
        <f>Команды!A69</f>
        <v>RU2901001</v>
      </c>
      <c r="B70" s="115" t="str">
        <f>Команды!B69</f>
        <v>8 bit</v>
      </c>
      <c r="C70" s="115" t="str">
        <f>Команды!C69</f>
        <v>Архангельск</v>
      </c>
      <c r="D70" s="6">
        <f t="shared" si="6"/>
        <v>2</v>
      </c>
      <c r="E70" s="52"/>
      <c r="F70" s="52" t="s">
        <v>411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 t="s">
        <v>411</v>
      </c>
      <c r="T70" s="6">
        <f t="shared" si="7"/>
        <v>2</v>
      </c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6">
        <f t="shared" si="8"/>
        <v>0</v>
      </c>
    </row>
    <row r="71" spans="1:36" ht="16.5">
      <c r="A71" s="119" t="str">
        <f>Команды!A70</f>
        <v>RU6701001</v>
      </c>
      <c r="B71" s="118" t="str">
        <f>Команды!B70</f>
        <v>Hellборщ</v>
      </c>
      <c r="C71" s="118" t="str">
        <f>Команды!C70</f>
        <v>Смоленск</v>
      </c>
      <c r="D71" s="6">
        <f t="shared" si="6"/>
        <v>10</v>
      </c>
      <c r="E71" s="117"/>
      <c r="F71" s="117" t="s">
        <v>411</v>
      </c>
      <c r="G71" s="117" t="s">
        <v>411</v>
      </c>
      <c r="H71" s="117"/>
      <c r="I71" s="117"/>
      <c r="J71" s="117"/>
      <c r="K71" s="117"/>
      <c r="L71" s="117"/>
      <c r="M71" s="117"/>
      <c r="N71" s="117" t="s">
        <v>411</v>
      </c>
      <c r="O71" s="117" t="s">
        <v>411</v>
      </c>
      <c r="P71" s="117"/>
      <c r="Q71" s="117" t="s">
        <v>411</v>
      </c>
      <c r="R71" s="117"/>
      <c r="S71" s="117" t="s">
        <v>411</v>
      </c>
      <c r="T71" s="6">
        <f t="shared" si="7"/>
        <v>6</v>
      </c>
      <c r="U71" s="117"/>
      <c r="V71" s="117"/>
      <c r="W71" s="117"/>
      <c r="X71" s="117"/>
      <c r="Y71" s="117" t="s">
        <v>411</v>
      </c>
      <c r="Z71" s="117"/>
      <c r="AA71" s="117" t="s">
        <v>411</v>
      </c>
      <c r="AB71" s="117" t="s">
        <v>411</v>
      </c>
      <c r="AC71" s="117" t="s">
        <v>411</v>
      </c>
      <c r="AD71" s="117"/>
      <c r="AE71" s="117"/>
      <c r="AF71" s="117"/>
      <c r="AG71" s="117"/>
      <c r="AH71" s="117"/>
      <c r="AI71" s="117"/>
      <c r="AJ71" s="6">
        <f t="shared" si="8"/>
        <v>4</v>
      </c>
    </row>
    <row r="72" spans="1:36" ht="16.5">
      <c r="A72" s="119" t="str">
        <f>Команды!A71</f>
        <v>RU6701002</v>
      </c>
      <c r="B72" s="118" t="str">
        <f>Команды!B71</f>
        <v>MIFIтуум мобиле</v>
      </c>
      <c r="C72" s="118" t="str">
        <f>Команды!C71</f>
        <v>Смоленск</v>
      </c>
      <c r="D72" s="6">
        <f t="shared" si="6"/>
        <v>5</v>
      </c>
      <c r="E72" s="117"/>
      <c r="F72" s="117" t="s">
        <v>411</v>
      </c>
      <c r="G72" s="117"/>
      <c r="H72" s="117"/>
      <c r="I72" s="117"/>
      <c r="J72" s="117"/>
      <c r="K72" s="117"/>
      <c r="L72" s="117"/>
      <c r="M72" s="117"/>
      <c r="N72" s="117"/>
      <c r="O72" s="117" t="s">
        <v>411</v>
      </c>
      <c r="P72" s="117"/>
      <c r="Q72" s="117"/>
      <c r="R72" s="117"/>
      <c r="S72" s="117" t="s">
        <v>411</v>
      </c>
      <c r="T72" s="6">
        <f t="shared" si="7"/>
        <v>3</v>
      </c>
      <c r="U72" s="117" t="s">
        <v>411</v>
      </c>
      <c r="V72" s="117"/>
      <c r="W72" s="117"/>
      <c r="X72" s="117"/>
      <c r="Y72" s="117" t="s">
        <v>411</v>
      </c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6">
        <f t="shared" si="8"/>
        <v>2</v>
      </c>
    </row>
    <row r="73" spans="1:36" ht="16.5">
      <c r="A73" s="119" t="str">
        <f>Команды!A72</f>
        <v>RU6701003</v>
      </c>
      <c r="B73" s="118" t="str">
        <f>Команды!B72</f>
        <v>Какоеэточто</v>
      </c>
      <c r="C73" s="118" t="str">
        <f>Команды!C72</f>
        <v>Смоленск</v>
      </c>
      <c r="D73" s="6">
        <f t="shared" si="6"/>
        <v>7</v>
      </c>
      <c r="E73" s="117"/>
      <c r="F73" s="117" t="s">
        <v>411</v>
      </c>
      <c r="G73" s="117"/>
      <c r="H73" s="117" t="s">
        <v>411</v>
      </c>
      <c r="I73" s="117"/>
      <c r="J73" s="117"/>
      <c r="K73" s="117" t="s">
        <v>411</v>
      </c>
      <c r="L73" s="117"/>
      <c r="M73" s="117"/>
      <c r="N73" s="117"/>
      <c r="O73" s="117" t="s">
        <v>411</v>
      </c>
      <c r="P73" s="117"/>
      <c r="Q73" s="117"/>
      <c r="R73" s="117"/>
      <c r="S73" s="117" t="s">
        <v>411</v>
      </c>
      <c r="T73" s="6">
        <f t="shared" si="7"/>
        <v>5</v>
      </c>
      <c r="U73" s="117" t="s">
        <v>411</v>
      </c>
      <c r="V73" s="117"/>
      <c r="W73" s="117"/>
      <c r="X73" s="117"/>
      <c r="Y73" s="117"/>
      <c r="Z73" s="117"/>
      <c r="AA73" s="117"/>
      <c r="AB73" s="117"/>
      <c r="AC73" s="117" t="s">
        <v>411</v>
      </c>
      <c r="AD73" s="117"/>
      <c r="AE73" s="117"/>
      <c r="AF73" s="117"/>
      <c r="AG73" s="117"/>
      <c r="AH73" s="117"/>
      <c r="AI73" s="117"/>
      <c r="AJ73" s="6">
        <f t="shared" si="8"/>
        <v>2</v>
      </c>
    </row>
    <row r="74" spans="1:36" ht="16.5">
      <c r="A74" s="121" t="str">
        <f>Команды!A73</f>
        <v>BY0502001</v>
      </c>
      <c r="B74" s="120" t="str">
        <f>Команды!B73</f>
        <v>Солярис</v>
      </c>
      <c r="C74" s="120" t="str">
        <f>Команды!C73</f>
        <v>Жодино</v>
      </c>
      <c r="D74" s="6">
        <f t="shared" si="6"/>
        <v>24</v>
      </c>
      <c r="E74" s="33" t="s">
        <v>411</v>
      </c>
      <c r="F74" s="33" t="s">
        <v>411</v>
      </c>
      <c r="G74" s="33" t="s">
        <v>411</v>
      </c>
      <c r="H74" s="33" t="s">
        <v>411</v>
      </c>
      <c r="I74" s="33" t="s">
        <v>411</v>
      </c>
      <c r="J74" s="33"/>
      <c r="K74" s="33" t="s">
        <v>411</v>
      </c>
      <c r="L74" s="33" t="s">
        <v>411</v>
      </c>
      <c r="M74" s="33"/>
      <c r="N74" s="33" t="s">
        <v>411</v>
      </c>
      <c r="O74" s="33" t="s">
        <v>411</v>
      </c>
      <c r="P74" s="33"/>
      <c r="Q74" s="33" t="s">
        <v>411</v>
      </c>
      <c r="R74" s="33" t="s">
        <v>411</v>
      </c>
      <c r="S74" s="33" t="s">
        <v>411</v>
      </c>
      <c r="T74" s="6">
        <f t="shared" si="7"/>
        <v>12</v>
      </c>
      <c r="U74" s="33" t="s">
        <v>411</v>
      </c>
      <c r="V74" s="33" t="s">
        <v>411</v>
      </c>
      <c r="W74" s="33" t="s">
        <v>411</v>
      </c>
      <c r="X74" s="33" t="s">
        <v>411</v>
      </c>
      <c r="Y74" s="33" t="s">
        <v>411</v>
      </c>
      <c r="Z74" s="33"/>
      <c r="AA74" s="33" t="s">
        <v>411</v>
      </c>
      <c r="AB74" s="33" t="s">
        <v>411</v>
      </c>
      <c r="AC74" s="33" t="s">
        <v>411</v>
      </c>
      <c r="AD74" s="33" t="s">
        <v>411</v>
      </c>
      <c r="AE74" s="33" t="s">
        <v>411</v>
      </c>
      <c r="AF74" s="33" t="s">
        <v>411</v>
      </c>
      <c r="AG74" s="33"/>
      <c r="AH74" s="33"/>
      <c r="AI74" s="33" t="s">
        <v>411</v>
      </c>
      <c r="AJ74" s="6">
        <f t="shared" si="8"/>
        <v>12</v>
      </c>
    </row>
    <row r="75" spans="1:36" ht="16.5">
      <c r="A75" s="121" t="str">
        <f>Команды!A74</f>
        <v>BY0502002</v>
      </c>
      <c r="B75" s="120" t="str">
        <f>Команды!B74</f>
        <v>Нестандарты</v>
      </c>
      <c r="C75" s="120" t="str">
        <f>Команды!C74</f>
        <v>Жодино</v>
      </c>
      <c r="D75" s="6">
        <f t="shared" si="6"/>
        <v>15</v>
      </c>
      <c r="E75" s="33" t="s">
        <v>411</v>
      </c>
      <c r="F75" s="33" t="s">
        <v>411</v>
      </c>
      <c r="G75" s="33" t="s">
        <v>411</v>
      </c>
      <c r="H75" s="33" t="s">
        <v>411</v>
      </c>
      <c r="I75" s="33" t="s">
        <v>411</v>
      </c>
      <c r="J75" s="33"/>
      <c r="K75" s="33"/>
      <c r="L75" s="33"/>
      <c r="M75" s="33"/>
      <c r="N75" s="33"/>
      <c r="O75" s="33"/>
      <c r="P75" s="33"/>
      <c r="Q75" s="33" t="s">
        <v>411</v>
      </c>
      <c r="R75" s="33"/>
      <c r="S75" s="33" t="s">
        <v>411</v>
      </c>
      <c r="T75" s="6">
        <f t="shared" si="7"/>
        <v>7</v>
      </c>
      <c r="U75" s="33"/>
      <c r="V75" s="33" t="s">
        <v>411</v>
      </c>
      <c r="W75" s="33" t="s">
        <v>411</v>
      </c>
      <c r="X75" s="33" t="s">
        <v>411</v>
      </c>
      <c r="Y75" s="33" t="s">
        <v>411</v>
      </c>
      <c r="Z75" s="33"/>
      <c r="AA75" s="33" t="s">
        <v>411</v>
      </c>
      <c r="AB75" s="33"/>
      <c r="AC75" s="33" t="s">
        <v>411</v>
      </c>
      <c r="AD75" s="33"/>
      <c r="AE75" s="33" t="s">
        <v>411</v>
      </c>
      <c r="AF75" s="33" t="s">
        <v>411</v>
      </c>
      <c r="AG75" s="33"/>
      <c r="AH75" s="33"/>
      <c r="AI75" s="33"/>
      <c r="AJ75" s="6">
        <f t="shared" si="8"/>
        <v>8</v>
      </c>
    </row>
    <row r="76" spans="1:36" ht="16.5">
      <c r="A76" s="101" t="str">
        <f>Команды!A75</f>
        <v>RU6201001</v>
      </c>
      <c r="B76" s="100" t="str">
        <f>Команды!B75</f>
        <v>Рандомм</v>
      </c>
      <c r="C76" s="100" t="str">
        <f>Команды!C75</f>
        <v>Рязань</v>
      </c>
      <c r="D76" s="6">
        <f t="shared" si="6"/>
        <v>4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 t="s">
        <v>411</v>
      </c>
      <c r="P76" s="33"/>
      <c r="Q76" s="33"/>
      <c r="R76" s="33"/>
      <c r="S76" s="33" t="s">
        <v>411</v>
      </c>
      <c r="T76" s="6">
        <f t="shared" si="7"/>
        <v>2</v>
      </c>
      <c r="U76" s="33" t="s">
        <v>411</v>
      </c>
      <c r="V76" s="33"/>
      <c r="W76" s="33"/>
      <c r="X76" s="33"/>
      <c r="Y76" s="33"/>
      <c r="Z76" s="33"/>
      <c r="AA76" s="33"/>
      <c r="AB76" s="33" t="s">
        <v>411</v>
      </c>
      <c r="AC76" s="33"/>
      <c r="AD76" s="33"/>
      <c r="AE76" s="33"/>
      <c r="AF76" s="33"/>
      <c r="AG76" s="33"/>
      <c r="AH76" s="33"/>
      <c r="AI76" s="33"/>
      <c r="AJ76" s="6">
        <f t="shared" si="8"/>
        <v>2</v>
      </c>
    </row>
    <row r="77" spans="1:36" ht="16.5">
      <c r="A77" s="101" t="str">
        <f>Команды!A76</f>
        <v>RU6201002</v>
      </c>
      <c r="B77" s="100" t="str">
        <f>Команды!B76</f>
        <v>Lost in Stereo</v>
      </c>
      <c r="C77" s="100" t="str">
        <f>Команды!C76</f>
        <v>Рязань</v>
      </c>
      <c r="D77" s="6">
        <f t="shared" si="6"/>
        <v>4</v>
      </c>
      <c r="E77" s="33"/>
      <c r="F77" s="33"/>
      <c r="G77" s="33" t="s">
        <v>411</v>
      </c>
      <c r="H77" s="33"/>
      <c r="I77" s="33"/>
      <c r="J77" s="33"/>
      <c r="K77" s="33" t="s">
        <v>411</v>
      </c>
      <c r="L77" s="33"/>
      <c r="M77" s="33"/>
      <c r="N77" s="33"/>
      <c r="O77" s="33"/>
      <c r="P77" s="33"/>
      <c r="Q77" s="33"/>
      <c r="R77" s="33"/>
      <c r="S77" s="33"/>
      <c r="T77" s="6">
        <f t="shared" si="7"/>
        <v>2</v>
      </c>
      <c r="U77" s="33" t="s">
        <v>411</v>
      </c>
      <c r="V77" s="33"/>
      <c r="W77" s="33"/>
      <c r="X77" s="33"/>
      <c r="Y77" s="33"/>
      <c r="Z77" s="33"/>
      <c r="AA77" s="33"/>
      <c r="AB77" s="33" t="s">
        <v>411</v>
      </c>
      <c r="AC77" s="33"/>
      <c r="AD77" s="33"/>
      <c r="AE77" s="33"/>
      <c r="AF77" s="33"/>
      <c r="AG77" s="33"/>
      <c r="AH77" s="33"/>
      <c r="AI77" s="33"/>
      <c r="AJ77" s="6">
        <f t="shared" si="8"/>
        <v>2</v>
      </c>
    </row>
    <row r="78" spans="1:36" ht="16.5">
      <c r="A78" s="101" t="str">
        <f>Команды!A77</f>
        <v>RU6201004</v>
      </c>
      <c r="B78" s="100" t="str">
        <f>Команды!B77</f>
        <v>Бог Шредингера</v>
      </c>
      <c r="C78" s="100" t="str">
        <f>Команды!C77</f>
        <v>Рязань</v>
      </c>
      <c r="D78" s="6">
        <f t="shared" si="6"/>
        <v>3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 t="s">
        <v>411</v>
      </c>
      <c r="T78" s="6">
        <f t="shared" si="7"/>
        <v>1</v>
      </c>
      <c r="U78" s="33"/>
      <c r="V78" s="33"/>
      <c r="W78" s="33"/>
      <c r="X78" s="33" t="s">
        <v>411</v>
      </c>
      <c r="Y78" s="33"/>
      <c r="Z78" s="33"/>
      <c r="AA78" s="33"/>
      <c r="AB78" s="33"/>
      <c r="AC78" s="33"/>
      <c r="AD78" s="33" t="s">
        <v>411</v>
      </c>
      <c r="AE78" s="33"/>
      <c r="AF78" s="33"/>
      <c r="AG78" s="33"/>
      <c r="AH78" s="33"/>
      <c r="AI78" s="33"/>
      <c r="AJ78" s="6">
        <f t="shared" si="8"/>
        <v>2</v>
      </c>
    </row>
    <row r="79" spans="1:36" ht="16.5">
      <c r="A79" s="123" t="str">
        <f>Команды!A78</f>
        <v>RU6601003</v>
      </c>
      <c r="B79" s="122" t="str">
        <f>Команды!B78</f>
        <v>Гегельмейстер бражника</v>
      </c>
      <c r="C79" s="122" t="str">
        <f>Команды!C78</f>
        <v>Екатеринбург</v>
      </c>
      <c r="D79" s="6">
        <f t="shared" si="6"/>
        <v>3</v>
      </c>
      <c r="E79" s="27"/>
      <c r="F79" s="33"/>
      <c r="G79" s="33" t="s">
        <v>411</v>
      </c>
      <c r="H79" s="33" t="s">
        <v>411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6">
        <f t="shared" si="7"/>
        <v>2</v>
      </c>
      <c r="U79" s="33" t="s">
        <v>411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6">
        <f t="shared" si="8"/>
        <v>1</v>
      </c>
    </row>
    <row r="80" spans="1:36" ht="16.5">
      <c r="A80" s="123" t="str">
        <f>Команды!A79</f>
        <v>RU6601004</v>
      </c>
      <c r="B80" s="122" t="str">
        <f>Команды!B79</f>
        <v>Нил течет с юга</v>
      </c>
      <c r="C80" s="122" t="str">
        <f>Команды!C79</f>
        <v>Екатеринбург</v>
      </c>
      <c r="D80" s="6">
        <f t="shared" si="6"/>
        <v>9</v>
      </c>
      <c r="E80" s="33"/>
      <c r="F80" s="33" t="s">
        <v>411</v>
      </c>
      <c r="G80" s="33"/>
      <c r="H80" s="33" t="s">
        <v>411</v>
      </c>
      <c r="I80" s="33"/>
      <c r="J80" s="33"/>
      <c r="K80" s="33"/>
      <c r="L80" s="33" t="s">
        <v>411</v>
      </c>
      <c r="M80" s="33" t="s">
        <v>411</v>
      </c>
      <c r="N80" s="33"/>
      <c r="O80" s="33"/>
      <c r="P80" s="33"/>
      <c r="Q80" s="33"/>
      <c r="R80" s="33"/>
      <c r="S80" s="33" t="s">
        <v>411</v>
      </c>
      <c r="T80" s="6">
        <f t="shared" si="7"/>
        <v>5</v>
      </c>
      <c r="U80" s="33" t="s">
        <v>411</v>
      </c>
      <c r="V80" s="33"/>
      <c r="W80" s="33"/>
      <c r="X80" s="33"/>
      <c r="Y80" s="33"/>
      <c r="Z80" s="33"/>
      <c r="AA80" s="33"/>
      <c r="AB80" s="33"/>
      <c r="AC80" s="33" t="s">
        <v>411</v>
      </c>
      <c r="AD80" s="33"/>
      <c r="AE80" s="33"/>
      <c r="AF80" s="33"/>
      <c r="AG80" s="33" t="s">
        <v>411</v>
      </c>
      <c r="AH80" s="33" t="s">
        <v>411</v>
      </c>
      <c r="AI80" s="33"/>
      <c r="AJ80" s="6">
        <f t="shared" si="8"/>
        <v>4</v>
      </c>
    </row>
    <row r="81" spans="1:36" ht="16.5">
      <c r="A81" s="123" t="str">
        <f>Команды!A80</f>
        <v>RU6601005</v>
      </c>
      <c r="B81" s="122" t="str">
        <f>Команды!B80</f>
        <v>Матанализ</v>
      </c>
      <c r="C81" s="122" t="str">
        <f>Команды!C80</f>
        <v>Екатеринбург</v>
      </c>
      <c r="D81" s="6">
        <f t="shared" si="6"/>
        <v>9</v>
      </c>
      <c r="E81" s="33"/>
      <c r="F81" s="33" t="s">
        <v>411</v>
      </c>
      <c r="G81" s="33" t="s">
        <v>411</v>
      </c>
      <c r="H81" s="33" t="s">
        <v>411</v>
      </c>
      <c r="I81" s="33"/>
      <c r="J81" s="33"/>
      <c r="K81" s="33" t="s">
        <v>411</v>
      </c>
      <c r="L81" s="33"/>
      <c r="M81" s="33"/>
      <c r="N81" s="33"/>
      <c r="O81" s="33" t="s">
        <v>411</v>
      </c>
      <c r="P81" s="33"/>
      <c r="Q81" s="33"/>
      <c r="R81" s="33"/>
      <c r="S81" s="33"/>
      <c r="T81" s="6">
        <f t="shared" si="7"/>
        <v>5</v>
      </c>
      <c r="U81" s="33" t="s">
        <v>411</v>
      </c>
      <c r="V81" s="33"/>
      <c r="W81" s="33"/>
      <c r="X81" s="33" t="s">
        <v>411</v>
      </c>
      <c r="Y81" s="33" t="s">
        <v>411</v>
      </c>
      <c r="Z81" s="33"/>
      <c r="AA81" s="33"/>
      <c r="AB81" s="33"/>
      <c r="AC81" s="33" t="s">
        <v>411</v>
      </c>
      <c r="AD81" s="33"/>
      <c r="AE81" s="33"/>
      <c r="AF81" s="33"/>
      <c r="AG81" s="33"/>
      <c r="AH81" s="33"/>
      <c r="AI81" s="33"/>
      <c r="AJ81" s="6">
        <f t="shared" si="8"/>
        <v>4</v>
      </c>
    </row>
    <row r="82" spans="1:36" ht="16.5">
      <c r="A82" s="123" t="str">
        <f>Команды!A81</f>
        <v>RU6601007</v>
      </c>
      <c r="B82" s="122" t="str">
        <f>Команды!B81</f>
        <v>Азазелло</v>
      </c>
      <c r="C82" s="122" t="str">
        <f>Команды!C81</f>
        <v>Екатеринбург</v>
      </c>
      <c r="D82" s="6">
        <f t="shared" si="6"/>
        <v>5</v>
      </c>
      <c r="E82" s="33"/>
      <c r="F82" s="33" t="s">
        <v>411</v>
      </c>
      <c r="G82" s="33" t="s">
        <v>411</v>
      </c>
      <c r="H82" s="33" t="s">
        <v>411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 t="s">
        <v>411</v>
      </c>
      <c r="T82" s="6">
        <f t="shared" si="7"/>
        <v>4</v>
      </c>
      <c r="U82" s="33"/>
      <c r="V82" s="33"/>
      <c r="W82" s="33"/>
      <c r="X82" s="33"/>
      <c r="Y82" s="33"/>
      <c r="Z82" s="33"/>
      <c r="AA82" s="33"/>
      <c r="AB82" s="33"/>
      <c r="AC82" s="33" t="s">
        <v>411</v>
      </c>
      <c r="AD82" s="33"/>
      <c r="AE82" s="33"/>
      <c r="AF82" s="33"/>
      <c r="AG82" s="33"/>
      <c r="AH82" s="33"/>
      <c r="AI82" s="33"/>
      <c r="AJ82" s="6">
        <f t="shared" si="8"/>
        <v>1</v>
      </c>
    </row>
    <row r="83" spans="1:36" ht="16.5">
      <c r="A83" s="126" t="str">
        <f>Команды!A82</f>
        <v>RU3701001</v>
      </c>
      <c r="B83" s="125" t="str">
        <f>Команды!B82</f>
        <v>Фрегат</v>
      </c>
      <c r="C83" s="125" t="str">
        <f>Команды!C82</f>
        <v>Иваново</v>
      </c>
      <c r="D83" s="6">
        <f t="shared" si="6"/>
        <v>12</v>
      </c>
      <c r="E83" s="33"/>
      <c r="F83" s="33" t="s">
        <v>411</v>
      </c>
      <c r="G83" s="33" t="s">
        <v>411</v>
      </c>
      <c r="H83" s="33"/>
      <c r="I83" s="33"/>
      <c r="J83" s="33"/>
      <c r="K83" s="33"/>
      <c r="L83" s="33"/>
      <c r="M83" s="33" t="s">
        <v>411</v>
      </c>
      <c r="N83" s="33"/>
      <c r="O83" s="33"/>
      <c r="P83" s="33" t="s">
        <v>411</v>
      </c>
      <c r="Q83" s="33"/>
      <c r="R83" s="33"/>
      <c r="S83" s="33" t="s">
        <v>411</v>
      </c>
      <c r="T83" s="6">
        <f t="shared" si="7"/>
        <v>5</v>
      </c>
      <c r="U83" s="33" t="s">
        <v>411</v>
      </c>
      <c r="V83" s="33" t="s">
        <v>411</v>
      </c>
      <c r="W83" s="33"/>
      <c r="X83" s="33"/>
      <c r="Y83" s="33" t="s">
        <v>411</v>
      </c>
      <c r="Z83" s="33"/>
      <c r="AA83" s="33"/>
      <c r="AB83" s="33" t="s">
        <v>411</v>
      </c>
      <c r="AC83" s="33" t="s">
        <v>411</v>
      </c>
      <c r="AD83" s="33" t="s">
        <v>411</v>
      </c>
      <c r="AE83" s="33"/>
      <c r="AF83" s="33"/>
      <c r="AG83" s="33"/>
      <c r="AH83" s="33"/>
      <c r="AI83" s="33" t="s">
        <v>411</v>
      </c>
      <c r="AJ83" s="6">
        <f t="shared" si="8"/>
        <v>7</v>
      </c>
    </row>
    <row r="84" spans="1:36" ht="16.5">
      <c r="A84" s="126" t="str">
        <f>Команды!A83</f>
        <v>RU3701003</v>
      </c>
      <c r="B84" s="125" t="str">
        <f>Команды!B83</f>
        <v>ФФФ</v>
      </c>
      <c r="C84" s="125" t="str">
        <f>Команды!C83</f>
        <v>Иваново</v>
      </c>
      <c r="D84" s="6">
        <f t="shared" si="6"/>
        <v>8</v>
      </c>
      <c r="E84" s="33" t="s">
        <v>411</v>
      </c>
      <c r="F84" s="33"/>
      <c r="G84" s="33" t="s">
        <v>411</v>
      </c>
      <c r="H84" s="33"/>
      <c r="I84" s="33"/>
      <c r="J84" s="33"/>
      <c r="K84" s="33"/>
      <c r="L84" s="33"/>
      <c r="M84" s="33"/>
      <c r="N84" s="33"/>
      <c r="O84" s="33"/>
      <c r="P84" s="33" t="s">
        <v>411</v>
      </c>
      <c r="Q84" s="33"/>
      <c r="R84" s="33"/>
      <c r="S84" s="33" t="s">
        <v>411</v>
      </c>
      <c r="T84" s="6">
        <f t="shared" si="7"/>
        <v>4</v>
      </c>
      <c r="U84" s="33" t="s">
        <v>411</v>
      </c>
      <c r="V84" s="33" t="s">
        <v>411</v>
      </c>
      <c r="W84" s="33"/>
      <c r="X84" s="33"/>
      <c r="Y84" s="33"/>
      <c r="Z84" s="33"/>
      <c r="AA84" s="33" t="s">
        <v>411</v>
      </c>
      <c r="AB84" s="33" t="s">
        <v>411</v>
      </c>
      <c r="AC84" s="33"/>
      <c r="AD84" s="33"/>
      <c r="AE84" s="33"/>
      <c r="AF84" s="33"/>
      <c r="AG84" s="33"/>
      <c r="AH84" s="33"/>
      <c r="AI84" s="33"/>
      <c r="AJ84" s="6">
        <f t="shared" si="8"/>
        <v>4</v>
      </c>
    </row>
    <row r="85" spans="1:36" ht="16.5">
      <c r="A85" s="126" t="str">
        <f>Команды!A84</f>
        <v>RU3701004</v>
      </c>
      <c r="B85" s="125" t="str">
        <f>Команды!B84</f>
        <v>Link-22</v>
      </c>
      <c r="C85" s="125" t="str">
        <f>Команды!C84</f>
        <v>Иваново</v>
      </c>
      <c r="D85" s="6">
        <f t="shared" si="6"/>
        <v>8</v>
      </c>
      <c r="E85" s="33" t="s">
        <v>411</v>
      </c>
      <c r="F85" s="33"/>
      <c r="G85" s="33"/>
      <c r="H85" s="33" t="s">
        <v>411</v>
      </c>
      <c r="I85" s="33"/>
      <c r="J85" s="33"/>
      <c r="K85" s="33"/>
      <c r="L85" s="33"/>
      <c r="M85" s="33"/>
      <c r="N85" s="33"/>
      <c r="O85" s="33" t="s">
        <v>411</v>
      </c>
      <c r="P85" s="33"/>
      <c r="Q85" s="33" t="s">
        <v>411</v>
      </c>
      <c r="R85" s="33"/>
      <c r="S85" s="33"/>
      <c r="T85" s="6">
        <f t="shared" si="7"/>
        <v>4</v>
      </c>
      <c r="U85" s="33" t="s">
        <v>411</v>
      </c>
      <c r="V85" s="33"/>
      <c r="W85" s="33"/>
      <c r="X85" s="33"/>
      <c r="Y85" s="33" t="s">
        <v>411</v>
      </c>
      <c r="Z85" s="33"/>
      <c r="AA85" s="33"/>
      <c r="AB85" s="33"/>
      <c r="AC85" s="33" t="s">
        <v>411</v>
      </c>
      <c r="AD85" s="33" t="s">
        <v>411</v>
      </c>
      <c r="AE85" s="33"/>
      <c r="AF85" s="33"/>
      <c r="AG85" s="33"/>
      <c r="AH85" s="33"/>
      <c r="AI85" s="33"/>
      <c r="AJ85" s="6">
        <f t="shared" si="8"/>
        <v>4</v>
      </c>
    </row>
    <row r="86" spans="1:36" ht="16.5">
      <c r="A86" s="128" t="str">
        <f>Команды!A85</f>
        <v>RU4801001</v>
      </c>
      <c r="B86" s="127" t="str">
        <f>Команды!B85</f>
        <v>Олимп</v>
      </c>
      <c r="C86" s="127" t="str">
        <f>Команды!C85</f>
        <v>Липецк</v>
      </c>
      <c r="D86" s="6">
        <f t="shared" si="6"/>
        <v>12</v>
      </c>
      <c r="E86" s="33" t="s">
        <v>411</v>
      </c>
      <c r="F86" s="33" t="s">
        <v>411</v>
      </c>
      <c r="G86" s="33" t="s">
        <v>411</v>
      </c>
      <c r="H86" s="33" t="s">
        <v>411</v>
      </c>
      <c r="I86" s="33"/>
      <c r="J86" s="33"/>
      <c r="K86" s="33"/>
      <c r="L86" s="33" t="s">
        <v>411</v>
      </c>
      <c r="M86" s="33"/>
      <c r="N86" s="33"/>
      <c r="O86" s="33"/>
      <c r="P86" s="33"/>
      <c r="Q86" s="33"/>
      <c r="R86" s="33"/>
      <c r="S86" s="33" t="s">
        <v>411</v>
      </c>
      <c r="T86" s="6">
        <f t="shared" si="7"/>
        <v>6</v>
      </c>
      <c r="U86" s="33" t="s">
        <v>411</v>
      </c>
      <c r="V86" s="33" t="s">
        <v>411</v>
      </c>
      <c r="W86" s="33"/>
      <c r="X86" s="33" t="s">
        <v>411</v>
      </c>
      <c r="Y86" s="33" t="s">
        <v>411</v>
      </c>
      <c r="Z86" s="33"/>
      <c r="AA86" s="33"/>
      <c r="AB86" s="33" t="s">
        <v>411</v>
      </c>
      <c r="AC86" s="33"/>
      <c r="AD86" s="33"/>
      <c r="AE86" s="33"/>
      <c r="AF86" s="33"/>
      <c r="AG86" s="33"/>
      <c r="AH86" s="33" t="s">
        <v>411</v>
      </c>
      <c r="AI86" s="33"/>
      <c r="AJ86" s="6">
        <f t="shared" si="8"/>
        <v>6</v>
      </c>
    </row>
    <row r="87" spans="1:36" ht="16.5">
      <c r="A87" s="128" t="str">
        <f>Команды!A86</f>
        <v>RU4801002</v>
      </c>
      <c r="B87" s="127" t="str">
        <f>Команды!B86</f>
        <v>Космический ПервоЗверь</v>
      </c>
      <c r="C87" s="127" t="str">
        <f>Команды!C86</f>
        <v>Липецк</v>
      </c>
      <c r="D87" s="6">
        <f t="shared" si="6"/>
        <v>8</v>
      </c>
      <c r="E87" s="33"/>
      <c r="F87" s="33" t="s">
        <v>411</v>
      </c>
      <c r="G87" s="33"/>
      <c r="H87" s="33"/>
      <c r="I87" s="33"/>
      <c r="J87" s="33"/>
      <c r="K87" s="33"/>
      <c r="L87" s="33" t="s">
        <v>411</v>
      </c>
      <c r="M87" s="33"/>
      <c r="N87" s="33"/>
      <c r="O87" s="33"/>
      <c r="P87" s="33"/>
      <c r="Q87" s="33" t="s">
        <v>411</v>
      </c>
      <c r="R87" s="33"/>
      <c r="S87" s="33" t="s">
        <v>411</v>
      </c>
      <c r="T87" s="6">
        <f t="shared" si="7"/>
        <v>4</v>
      </c>
      <c r="U87" s="33" t="s">
        <v>411</v>
      </c>
      <c r="V87" s="33"/>
      <c r="W87" s="33"/>
      <c r="X87" s="33"/>
      <c r="Y87" s="33"/>
      <c r="Z87" s="33"/>
      <c r="AA87" s="33" t="s">
        <v>411</v>
      </c>
      <c r="AB87" s="33"/>
      <c r="AC87" s="33" t="s">
        <v>411</v>
      </c>
      <c r="AD87" s="33"/>
      <c r="AE87" s="33"/>
      <c r="AF87" s="33"/>
      <c r="AG87" s="33"/>
      <c r="AH87" s="33" t="s">
        <v>411</v>
      </c>
      <c r="AI87" s="33"/>
      <c r="AJ87" s="6">
        <f t="shared" si="8"/>
        <v>4</v>
      </c>
    </row>
    <row r="88" spans="1:36" ht="16.5">
      <c r="A88" s="128" t="str">
        <f>Команды!A87</f>
        <v>RU4801003</v>
      </c>
      <c r="B88" s="127" t="str">
        <f>Команды!B87</f>
        <v>Искусственный интеллект</v>
      </c>
      <c r="C88" s="127" t="str">
        <f>Команды!C87</f>
        <v>Липецк</v>
      </c>
      <c r="D88" s="6">
        <f t="shared" si="6"/>
        <v>9</v>
      </c>
      <c r="E88" s="33"/>
      <c r="F88" s="33"/>
      <c r="G88" s="33"/>
      <c r="H88" s="33" t="s">
        <v>411</v>
      </c>
      <c r="I88" s="33" t="s">
        <v>411</v>
      </c>
      <c r="J88" s="33"/>
      <c r="K88" s="33"/>
      <c r="L88" s="33"/>
      <c r="M88" s="33" t="s">
        <v>411</v>
      </c>
      <c r="N88" s="33"/>
      <c r="O88" s="33" t="s">
        <v>411</v>
      </c>
      <c r="P88" s="33"/>
      <c r="Q88" s="33"/>
      <c r="R88" s="33"/>
      <c r="S88" s="33" t="s">
        <v>411</v>
      </c>
      <c r="T88" s="6">
        <f t="shared" si="7"/>
        <v>5</v>
      </c>
      <c r="U88" s="33" t="s">
        <v>411</v>
      </c>
      <c r="V88" s="33"/>
      <c r="W88" s="33"/>
      <c r="X88" s="33"/>
      <c r="Y88" s="33"/>
      <c r="Z88" s="33"/>
      <c r="AA88" s="33" t="s">
        <v>411</v>
      </c>
      <c r="AB88" s="33" t="s">
        <v>411</v>
      </c>
      <c r="AC88" s="33"/>
      <c r="AD88" s="33"/>
      <c r="AE88" s="33"/>
      <c r="AF88" s="33"/>
      <c r="AG88" s="33"/>
      <c r="AH88" s="33" t="s">
        <v>411</v>
      </c>
      <c r="AI88" s="33"/>
      <c r="AJ88" s="6">
        <f t="shared" si="8"/>
        <v>4</v>
      </c>
    </row>
    <row r="89" spans="1:36" ht="16.5">
      <c r="A89" s="128" t="str">
        <f>Команды!A88</f>
        <v>RU4801004</v>
      </c>
      <c r="B89" s="127" t="str">
        <f>Команды!B88</f>
        <v>Шестое Чувство</v>
      </c>
      <c r="C89" s="127" t="str">
        <f>Команды!C88</f>
        <v>Липецк</v>
      </c>
      <c r="D89" s="6">
        <f t="shared" si="6"/>
        <v>7</v>
      </c>
      <c r="E89" s="33"/>
      <c r="F89" s="33" t="s">
        <v>411</v>
      </c>
      <c r="G89" s="33"/>
      <c r="H89" s="33" t="s">
        <v>411</v>
      </c>
      <c r="I89" s="33" t="s">
        <v>411</v>
      </c>
      <c r="J89" s="33"/>
      <c r="K89" s="33"/>
      <c r="L89" s="33"/>
      <c r="M89" s="33"/>
      <c r="N89" s="33"/>
      <c r="O89" s="33" t="s">
        <v>411</v>
      </c>
      <c r="P89" s="33"/>
      <c r="Q89" s="33"/>
      <c r="R89" s="33"/>
      <c r="S89" s="33" t="s">
        <v>411</v>
      </c>
      <c r="T89" s="6">
        <f t="shared" si="7"/>
        <v>5</v>
      </c>
      <c r="U89" s="33" t="s">
        <v>411</v>
      </c>
      <c r="V89" s="33"/>
      <c r="W89" s="33"/>
      <c r="X89" s="33"/>
      <c r="Y89" s="33"/>
      <c r="Z89" s="33"/>
      <c r="AA89" s="33" t="s">
        <v>411</v>
      </c>
      <c r="AB89" s="33"/>
      <c r="AC89" s="33"/>
      <c r="AD89" s="33"/>
      <c r="AE89" s="33"/>
      <c r="AF89" s="33"/>
      <c r="AG89" s="33"/>
      <c r="AH89" s="33"/>
      <c r="AI89" s="33"/>
      <c r="AJ89" s="6">
        <f t="shared" si="8"/>
        <v>2</v>
      </c>
    </row>
    <row r="90" spans="1:36" ht="16.5">
      <c r="A90" s="128" t="str">
        <f>Команды!A89</f>
        <v>RU4801005</v>
      </c>
      <c r="B90" s="127" t="str">
        <f>Команды!B89</f>
        <v>Carpe Diem</v>
      </c>
      <c r="C90" s="127" t="str">
        <f>Команды!C89</f>
        <v>Липецк</v>
      </c>
      <c r="D90" s="6">
        <f t="shared" si="6"/>
        <v>10</v>
      </c>
      <c r="E90" s="33"/>
      <c r="F90" s="33" t="s">
        <v>411</v>
      </c>
      <c r="G90" s="33"/>
      <c r="H90" s="33" t="s">
        <v>411</v>
      </c>
      <c r="I90" s="33"/>
      <c r="J90" s="33"/>
      <c r="K90" s="33" t="s">
        <v>411</v>
      </c>
      <c r="L90" s="33" t="s">
        <v>411</v>
      </c>
      <c r="M90" s="33"/>
      <c r="N90" s="33"/>
      <c r="O90" s="33"/>
      <c r="P90" s="33"/>
      <c r="Q90" s="33"/>
      <c r="R90" s="33"/>
      <c r="S90" s="33" t="s">
        <v>411</v>
      </c>
      <c r="T90" s="6">
        <f t="shared" si="7"/>
        <v>5</v>
      </c>
      <c r="U90" s="33" t="s">
        <v>411</v>
      </c>
      <c r="V90" s="33" t="s">
        <v>411</v>
      </c>
      <c r="W90" s="33"/>
      <c r="X90" s="33"/>
      <c r="Y90" s="33"/>
      <c r="Z90" s="33"/>
      <c r="AA90" s="33" t="s">
        <v>411</v>
      </c>
      <c r="AB90" s="33"/>
      <c r="AC90" s="33" t="s">
        <v>411</v>
      </c>
      <c r="AD90" s="33"/>
      <c r="AE90" s="33"/>
      <c r="AF90" s="33"/>
      <c r="AG90" s="33"/>
      <c r="AH90" s="33"/>
      <c r="AI90" s="33" t="s">
        <v>411</v>
      </c>
      <c r="AJ90" s="6">
        <f t="shared" si="8"/>
        <v>5</v>
      </c>
    </row>
    <row r="91" spans="1:36" ht="16.5">
      <c r="A91" s="128" t="str">
        <f>Команды!A90</f>
        <v>RU4801006</v>
      </c>
      <c r="B91" s="127" t="str">
        <f>Команды!B90</f>
        <v>Едiная Имперiя</v>
      </c>
      <c r="C91" s="127" t="str">
        <f>Команды!C90</f>
        <v>Липецк</v>
      </c>
      <c r="D91" s="6">
        <f t="shared" si="6"/>
        <v>6</v>
      </c>
      <c r="E91" s="33"/>
      <c r="F91" s="33"/>
      <c r="G91" s="33"/>
      <c r="H91" s="33"/>
      <c r="I91" s="33"/>
      <c r="J91" s="33"/>
      <c r="K91" s="33" t="s">
        <v>411</v>
      </c>
      <c r="L91" s="33"/>
      <c r="M91" s="33"/>
      <c r="N91" s="33"/>
      <c r="O91" s="33" t="s">
        <v>411</v>
      </c>
      <c r="P91" s="33"/>
      <c r="Q91" s="33"/>
      <c r="R91" s="33"/>
      <c r="S91" s="33" t="s">
        <v>411</v>
      </c>
      <c r="T91" s="6">
        <f t="shared" si="7"/>
        <v>3</v>
      </c>
      <c r="U91" s="33"/>
      <c r="V91" s="33"/>
      <c r="W91" s="33"/>
      <c r="X91" s="33"/>
      <c r="Y91" s="33" t="s">
        <v>411</v>
      </c>
      <c r="Z91" s="33"/>
      <c r="AA91" s="33"/>
      <c r="AB91" s="33" t="s">
        <v>411</v>
      </c>
      <c r="AC91" s="33" t="s">
        <v>411</v>
      </c>
      <c r="AD91" s="33"/>
      <c r="AE91" s="33"/>
      <c r="AF91" s="33"/>
      <c r="AG91" s="33"/>
      <c r="AH91" s="33"/>
      <c r="AI91" s="33"/>
      <c r="AJ91" s="6">
        <f t="shared" si="8"/>
        <v>3</v>
      </c>
    </row>
    <row r="92" spans="1:36" ht="16.5">
      <c r="A92" s="128" t="str">
        <f>Команды!A91</f>
        <v>RU4801007</v>
      </c>
      <c r="B92" s="127" t="str">
        <f>Команды!B91</f>
        <v>Палеолитский Вопль</v>
      </c>
      <c r="C92" s="127" t="str">
        <f>Команды!C91</f>
        <v>Липецк</v>
      </c>
      <c r="D92" s="6">
        <f t="shared" si="6"/>
        <v>5</v>
      </c>
      <c r="E92" s="33"/>
      <c r="F92" s="33"/>
      <c r="G92" s="33"/>
      <c r="H92" s="33" t="s">
        <v>411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 t="s">
        <v>411</v>
      </c>
      <c r="T92" s="6">
        <f t="shared" si="7"/>
        <v>2</v>
      </c>
      <c r="U92" s="33" t="s">
        <v>411</v>
      </c>
      <c r="V92" s="33"/>
      <c r="W92" s="33"/>
      <c r="X92" s="33"/>
      <c r="Y92" s="33"/>
      <c r="Z92" s="33"/>
      <c r="AA92" s="33" t="s">
        <v>411</v>
      </c>
      <c r="AB92" s="33"/>
      <c r="AC92" s="33"/>
      <c r="AD92" s="33"/>
      <c r="AE92" s="33"/>
      <c r="AF92" s="33"/>
      <c r="AG92" s="33"/>
      <c r="AH92" s="33"/>
      <c r="AI92" s="33" t="s">
        <v>411</v>
      </c>
      <c r="AJ92" s="6">
        <f t="shared" si="8"/>
        <v>3</v>
      </c>
    </row>
    <row r="93" spans="1:36" ht="16.5">
      <c r="A93" s="128" t="str">
        <f>Команды!A92</f>
        <v>RU4801009</v>
      </c>
      <c r="B93" s="127" t="str">
        <f>Команды!B92</f>
        <v>Как ПойДет</v>
      </c>
      <c r="C93" s="127" t="str">
        <f>Команды!C92</f>
        <v>Липецк</v>
      </c>
      <c r="D93" s="6">
        <f t="shared" si="6"/>
        <v>7</v>
      </c>
      <c r="E93" s="33" t="s">
        <v>411</v>
      </c>
      <c r="F93" s="33" t="s">
        <v>411</v>
      </c>
      <c r="G93" s="33"/>
      <c r="H93" s="33"/>
      <c r="I93" s="33"/>
      <c r="J93" s="33"/>
      <c r="K93" s="33"/>
      <c r="L93" s="33"/>
      <c r="M93" s="33"/>
      <c r="N93" s="33"/>
      <c r="O93" s="33" t="s">
        <v>411</v>
      </c>
      <c r="P93" s="33"/>
      <c r="Q93" s="33"/>
      <c r="R93" s="33"/>
      <c r="S93" s="33" t="s">
        <v>411</v>
      </c>
      <c r="T93" s="6">
        <f t="shared" si="7"/>
        <v>4</v>
      </c>
      <c r="U93" s="33"/>
      <c r="V93" s="33"/>
      <c r="W93" s="33"/>
      <c r="X93" s="33"/>
      <c r="Y93" s="33" t="s">
        <v>411</v>
      </c>
      <c r="Z93" s="33"/>
      <c r="AA93" s="33"/>
      <c r="AB93" s="33" t="s">
        <v>411</v>
      </c>
      <c r="AC93" s="33"/>
      <c r="AD93" s="33"/>
      <c r="AE93" s="33"/>
      <c r="AF93" s="33"/>
      <c r="AG93" s="33"/>
      <c r="AH93" s="33"/>
      <c r="AI93" s="33" t="s">
        <v>411</v>
      </c>
      <c r="AJ93" s="6">
        <f t="shared" si="8"/>
        <v>3</v>
      </c>
    </row>
    <row r="94" spans="1:36" ht="16.5">
      <c r="A94" s="128" t="str">
        <f>Команды!A93</f>
        <v>RU4801010</v>
      </c>
      <c r="B94" s="127" t="str">
        <f>Команды!B93</f>
        <v>МОЗГ</v>
      </c>
      <c r="C94" s="127" t="str">
        <f>Команды!C93</f>
        <v>Липецк</v>
      </c>
      <c r="D94" s="6">
        <f t="shared" si="6"/>
        <v>3</v>
      </c>
      <c r="E94" s="33"/>
      <c r="F94" s="33" t="s">
        <v>411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 t="s">
        <v>411</v>
      </c>
      <c r="T94" s="6">
        <f t="shared" si="7"/>
        <v>2</v>
      </c>
      <c r="U94" s="33"/>
      <c r="V94" s="33"/>
      <c r="W94" s="33"/>
      <c r="X94" s="33"/>
      <c r="Y94" s="33"/>
      <c r="Z94" s="33"/>
      <c r="AA94" s="33" t="s">
        <v>411</v>
      </c>
      <c r="AB94" s="33"/>
      <c r="AC94" s="33"/>
      <c r="AD94" s="33"/>
      <c r="AE94" s="33"/>
      <c r="AF94" s="33"/>
      <c r="AG94" s="33"/>
      <c r="AH94" s="33"/>
      <c r="AI94" s="33"/>
      <c r="AJ94" s="6">
        <f t="shared" si="8"/>
        <v>1</v>
      </c>
    </row>
    <row r="95" spans="1:36" ht="16.5">
      <c r="A95" s="128" t="str">
        <f>Команды!A94</f>
        <v>RU4801012</v>
      </c>
      <c r="B95" s="127" t="str">
        <f>Команды!B94</f>
        <v>5 + 1</v>
      </c>
      <c r="C95" s="127" t="str">
        <f>Команды!C94</f>
        <v>Липецк</v>
      </c>
      <c r="D95" s="6">
        <f t="shared" si="6"/>
        <v>2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 t="s">
        <v>411</v>
      </c>
      <c r="P95" s="33"/>
      <c r="Q95" s="33"/>
      <c r="R95" s="33"/>
      <c r="S95" s="33"/>
      <c r="T95" s="6">
        <f t="shared" si="7"/>
        <v>1</v>
      </c>
      <c r="U95" s="33"/>
      <c r="V95" s="33"/>
      <c r="W95" s="33"/>
      <c r="X95" s="33"/>
      <c r="Y95" s="33"/>
      <c r="Z95" s="33"/>
      <c r="AA95" s="33"/>
      <c r="AB95" s="33"/>
      <c r="AC95" s="33" t="s">
        <v>411</v>
      </c>
      <c r="AD95" s="33"/>
      <c r="AE95" s="33"/>
      <c r="AF95" s="33"/>
      <c r="AG95" s="33"/>
      <c r="AH95" s="33"/>
      <c r="AI95" s="33"/>
      <c r="AJ95" s="6">
        <f t="shared" si="8"/>
        <v>1</v>
      </c>
    </row>
    <row r="96" spans="1:36" ht="16.5">
      <c r="A96" s="128" t="str">
        <f>Команды!A95</f>
        <v>RU4801013</v>
      </c>
      <c r="B96" s="127" t="str">
        <f>Команды!B95</f>
        <v>Подвижные в подвижном</v>
      </c>
      <c r="C96" s="127" t="str">
        <f>Команды!C95</f>
        <v>Липецк</v>
      </c>
      <c r="D96" s="6">
        <f t="shared" si="6"/>
        <v>7</v>
      </c>
      <c r="E96" s="33"/>
      <c r="F96" s="33"/>
      <c r="G96" s="33"/>
      <c r="H96" s="33" t="s">
        <v>411</v>
      </c>
      <c r="I96" s="33" t="s">
        <v>411</v>
      </c>
      <c r="J96" s="33"/>
      <c r="K96" s="33" t="s">
        <v>411</v>
      </c>
      <c r="L96" s="33"/>
      <c r="M96" s="33"/>
      <c r="N96" s="33" t="s">
        <v>411</v>
      </c>
      <c r="O96" s="33" t="s">
        <v>411</v>
      </c>
      <c r="P96" s="33"/>
      <c r="Q96" s="33"/>
      <c r="R96" s="33"/>
      <c r="S96" s="33" t="s">
        <v>411</v>
      </c>
      <c r="T96" s="6">
        <f t="shared" si="7"/>
        <v>6</v>
      </c>
      <c r="U96" s="33"/>
      <c r="V96" s="33"/>
      <c r="W96" s="33"/>
      <c r="X96" s="33"/>
      <c r="Y96" s="33"/>
      <c r="Z96" s="33"/>
      <c r="AA96" s="33"/>
      <c r="AB96" s="33"/>
      <c r="AC96" s="33" t="s">
        <v>411</v>
      </c>
      <c r="AD96" s="33"/>
      <c r="AE96" s="33"/>
      <c r="AF96" s="33"/>
      <c r="AG96" s="33"/>
      <c r="AH96" s="33"/>
      <c r="AI96" s="33"/>
      <c r="AJ96" s="6">
        <f t="shared" si="8"/>
        <v>1</v>
      </c>
    </row>
    <row r="97" spans="1:36" ht="16.5">
      <c r="A97" s="128" t="str">
        <f>Команды!A96</f>
        <v>RU4801014</v>
      </c>
      <c r="B97" s="127" t="str">
        <f>Команды!B96</f>
        <v>Котовеки</v>
      </c>
      <c r="C97" s="127" t="str">
        <f>Команды!C96</f>
        <v>Липецк</v>
      </c>
      <c r="D97" s="6">
        <f t="shared" si="6"/>
        <v>7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 t="s">
        <v>411</v>
      </c>
      <c r="P97" s="33"/>
      <c r="Q97" s="33"/>
      <c r="R97" s="33"/>
      <c r="S97" s="33" t="s">
        <v>411</v>
      </c>
      <c r="T97" s="6">
        <f t="shared" si="7"/>
        <v>2</v>
      </c>
      <c r="U97" s="33" t="s">
        <v>411</v>
      </c>
      <c r="V97" s="33"/>
      <c r="W97" s="33"/>
      <c r="X97" s="33" t="s">
        <v>411</v>
      </c>
      <c r="Y97" s="33"/>
      <c r="Z97" s="33"/>
      <c r="AA97" s="33" t="s">
        <v>411</v>
      </c>
      <c r="AB97" s="33" t="s">
        <v>411</v>
      </c>
      <c r="AC97" s="33" t="s">
        <v>411</v>
      </c>
      <c r="AD97" s="33"/>
      <c r="AE97" s="33"/>
      <c r="AF97" s="33"/>
      <c r="AG97" s="33"/>
      <c r="AH97" s="33"/>
      <c r="AI97" s="33"/>
      <c r="AJ97" s="6">
        <f t="shared" si="8"/>
        <v>5</v>
      </c>
    </row>
    <row r="98" spans="1:36" ht="16.5">
      <c r="A98" s="128" t="str">
        <f>Команды!A97</f>
        <v>RU4801015</v>
      </c>
      <c r="B98" s="127" t="str">
        <f>Команды!B97</f>
        <v>Стальная Выхухоль</v>
      </c>
      <c r="C98" s="127" t="str">
        <f>Команды!C97</f>
        <v>Липецк</v>
      </c>
      <c r="D98" s="6">
        <f t="shared" si="6"/>
        <v>8</v>
      </c>
      <c r="E98" s="33"/>
      <c r="F98" s="33" t="s">
        <v>411</v>
      </c>
      <c r="G98" s="33"/>
      <c r="H98" s="33" t="s">
        <v>411</v>
      </c>
      <c r="I98" s="33"/>
      <c r="J98" s="33"/>
      <c r="K98" s="33"/>
      <c r="L98" s="33"/>
      <c r="M98" s="33"/>
      <c r="N98" s="33"/>
      <c r="O98" s="33"/>
      <c r="P98" s="33"/>
      <c r="Q98" s="33" t="s">
        <v>411</v>
      </c>
      <c r="R98" s="33"/>
      <c r="S98" s="33" t="s">
        <v>411</v>
      </c>
      <c r="T98" s="6">
        <f t="shared" si="7"/>
        <v>4</v>
      </c>
      <c r="U98" s="33" t="s">
        <v>411</v>
      </c>
      <c r="V98" s="33" t="s">
        <v>411</v>
      </c>
      <c r="W98" s="33"/>
      <c r="X98" s="33"/>
      <c r="Y98" s="33" t="s">
        <v>411</v>
      </c>
      <c r="Z98" s="33"/>
      <c r="AA98" s="33"/>
      <c r="AB98" s="33" t="s">
        <v>411</v>
      </c>
      <c r="AC98" s="33"/>
      <c r="AD98" s="33"/>
      <c r="AE98" s="33"/>
      <c r="AF98" s="33"/>
      <c r="AG98" s="33"/>
      <c r="AH98" s="33"/>
      <c r="AI98" s="33"/>
      <c r="AJ98" s="6">
        <f t="shared" si="8"/>
        <v>4</v>
      </c>
    </row>
    <row r="99" spans="1:36" ht="16.5">
      <c r="A99" s="130" t="str">
        <f>Команды!A98</f>
        <v>RU4001001</v>
      </c>
      <c r="B99" s="129" t="str">
        <f>Команды!B98</f>
        <v>Проект "Разгром"</v>
      </c>
      <c r="C99" s="129" t="str">
        <f>Команды!C98</f>
        <v>Калуга</v>
      </c>
      <c r="D99" s="6">
        <f aca="true" t="shared" si="9" ref="D99:D112">T99+AJ99</f>
        <v>13</v>
      </c>
      <c r="E99" s="33"/>
      <c r="F99" s="33" t="s">
        <v>411</v>
      </c>
      <c r="G99" s="33" t="s">
        <v>411</v>
      </c>
      <c r="H99" s="33" t="s">
        <v>411</v>
      </c>
      <c r="I99" s="33"/>
      <c r="J99" s="33"/>
      <c r="K99" s="33" t="s">
        <v>411</v>
      </c>
      <c r="L99" s="33" t="s">
        <v>411</v>
      </c>
      <c r="M99" s="33"/>
      <c r="N99" s="33"/>
      <c r="O99" s="33"/>
      <c r="P99" s="33"/>
      <c r="Q99" s="33"/>
      <c r="R99" s="33"/>
      <c r="S99" s="33" t="s">
        <v>411</v>
      </c>
      <c r="T99" s="6">
        <f aca="true" t="shared" si="10" ref="T99:T123">COUNTIF(E99:S99,"+")</f>
        <v>6</v>
      </c>
      <c r="U99" s="33" t="s">
        <v>411</v>
      </c>
      <c r="V99" s="33" t="s">
        <v>411</v>
      </c>
      <c r="W99" s="33"/>
      <c r="X99" s="33" t="s">
        <v>411</v>
      </c>
      <c r="Y99" s="33"/>
      <c r="Z99" s="33"/>
      <c r="AA99" s="33" t="s">
        <v>411</v>
      </c>
      <c r="AB99" s="33" t="s">
        <v>411</v>
      </c>
      <c r="AC99" s="33" t="s">
        <v>411</v>
      </c>
      <c r="AD99" s="33"/>
      <c r="AE99" s="33" t="s">
        <v>411</v>
      </c>
      <c r="AF99" s="33"/>
      <c r="AG99" s="33"/>
      <c r="AH99" s="33"/>
      <c r="AI99" s="33"/>
      <c r="AJ99" s="6">
        <f aca="true" t="shared" si="11" ref="AJ99:AJ123">COUNTIF(U99:AI99,"+")</f>
        <v>7</v>
      </c>
    </row>
    <row r="100" spans="1:36" ht="16.5">
      <c r="A100" s="130" t="str">
        <f>Команды!A99</f>
        <v>RU4001002</v>
      </c>
      <c r="B100" s="129" t="str">
        <f>Команды!B99</f>
        <v>Пришли посидеть</v>
      </c>
      <c r="C100" s="129" t="str">
        <f>Команды!C99</f>
        <v>Калуга</v>
      </c>
      <c r="D100" s="6">
        <f t="shared" si="9"/>
        <v>4</v>
      </c>
      <c r="E100" s="33" t="s">
        <v>411</v>
      </c>
      <c r="F100" s="33" t="s">
        <v>411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 t="s">
        <v>411</v>
      </c>
      <c r="T100" s="6">
        <f t="shared" si="10"/>
        <v>3</v>
      </c>
      <c r="U100" s="33"/>
      <c r="V100" s="33" t="s">
        <v>411</v>
      </c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6">
        <f t="shared" si="11"/>
        <v>1</v>
      </c>
    </row>
    <row r="101" spans="1:36" ht="16.5">
      <c r="A101" s="132" t="str">
        <f>Команды!A100</f>
        <v>RU3801001</v>
      </c>
      <c r="B101" s="131" t="str">
        <f>Команды!B100</f>
        <v>Бозон Хиггса</v>
      </c>
      <c r="C101" s="131" t="str">
        <f>Команды!C100</f>
        <v>Иркутск</v>
      </c>
      <c r="D101" s="6">
        <f t="shared" si="9"/>
        <v>6</v>
      </c>
      <c r="E101" s="60"/>
      <c r="F101" s="60"/>
      <c r="G101" s="60"/>
      <c r="H101" s="60" t="s">
        <v>411</v>
      </c>
      <c r="I101" s="60" t="s">
        <v>411</v>
      </c>
      <c r="J101" s="60"/>
      <c r="K101" s="60"/>
      <c r="L101" s="60"/>
      <c r="M101" s="60"/>
      <c r="N101" s="60"/>
      <c r="O101" s="60" t="s">
        <v>411</v>
      </c>
      <c r="P101" s="60"/>
      <c r="Q101" s="60"/>
      <c r="R101" s="60"/>
      <c r="S101" s="60" t="s">
        <v>411</v>
      </c>
      <c r="T101" s="6">
        <f t="shared" si="10"/>
        <v>4</v>
      </c>
      <c r="U101" s="60"/>
      <c r="V101" s="60"/>
      <c r="W101" s="60"/>
      <c r="X101" s="60"/>
      <c r="Y101" s="60" t="s">
        <v>411</v>
      </c>
      <c r="Z101" s="60"/>
      <c r="AA101" s="60"/>
      <c r="AB101" s="60"/>
      <c r="AC101" s="60" t="s">
        <v>411</v>
      </c>
      <c r="AD101" s="60"/>
      <c r="AE101" s="60"/>
      <c r="AF101" s="60"/>
      <c r="AG101" s="60"/>
      <c r="AH101" s="60"/>
      <c r="AI101" s="60"/>
      <c r="AJ101" s="6">
        <f t="shared" si="11"/>
        <v>2</v>
      </c>
    </row>
    <row r="102" spans="1:36" ht="16.5">
      <c r="A102" s="132" t="str">
        <f>Команды!A101</f>
        <v>RU3801002</v>
      </c>
      <c r="B102" s="131" t="str">
        <f>Команды!B101</f>
        <v>ZOG</v>
      </c>
      <c r="C102" s="131" t="str">
        <f>Команды!C101</f>
        <v>Иркутск</v>
      </c>
      <c r="D102" s="6">
        <f t="shared" si="9"/>
        <v>4</v>
      </c>
      <c r="E102" s="60"/>
      <c r="F102" s="60"/>
      <c r="G102" s="60"/>
      <c r="H102" s="60" t="s">
        <v>411</v>
      </c>
      <c r="I102" s="60"/>
      <c r="J102" s="60"/>
      <c r="K102" s="60"/>
      <c r="L102" s="60" t="s">
        <v>411</v>
      </c>
      <c r="M102" s="60"/>
      <c r="N102" s="60"/>
      <c r="O102" s="60" t="s">
        <v>411</v>
      </c>
      <c r="P102" s="60"/>
      <c r="Q102" s="60"/>
      <c r="R102" s="60"/>
      <c r="S102" s="60"/>
      <c r="T102" s="6">
        <f t="shared" si="10"/>
        <v>3</v>
      </c>
      <c r="U102" s="60"/>
      <c r="V102" s="60"/>
      <c r="W102" s="60"/>
      <c r="X102" s="60"/>
      <c r="Y102" s="60"/>
      <c r="Z102" s="60"/>
      <c r="AA102" s="60"/>
      <c r="AB102" s="60"/>
      <c r="AC102" s="60" t="s">
        <v>411</v>
      </c>
      <c r="AD102" s="60"/>
      <c r="AE102" s="60"/>
      <c r="AF102" s="60"/>
      <c r="AG102" s="60"/>
      <c r="AH102" s="60"/>
      <c r="AI102" s="60"/>
      <c r="AJ102" s="6">
        <f t="shared" si="11"/>
        <v>1</v>
      </c>
    </row>
    <row r="103" spans="1:36" ht="16.5">
      <c r="A103" s="132" t="str">
        <f>Команды!A102</f>
        <v>RU3801005</v>
      </c>
      <c r="B103" s="131" t="str">
        <f>Команды!B102</f>
        <v>Марс</v>
      </c>
      <c r="C103" s="131" t="str">
        <f>Команды!C102</f>
        <v>Иркутск</v>
      </c>
      <c r="D103" s="6">
        <f t="shared" si="9"/>
        <v>4</v>
      </c>
      <c r="E103" s="60"/>
      <c r="F103" s="60"/>
      <c r="G103" s="60"/>
      <c r="H103" s="60" t="s">
        <v>411</v>
      </c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 t="s">
        <v>411</v>
      </c>
      <c r="T103" s="6">
        <f t="shared" si="10"/>
        <v>2</v>
      </c>
      <c r="U103" s="60"/>
      <c r="V103" s="60"/>
      <c r="W103" s="60"/>
      <c r="X103" s="60"/>
      <c r="Y103" s="60" t="s">
        <v>411</v>
      </c>
      <c r="Z103" s="60"/>
      <c r="AA103" s="60"/>
      <c r="AB103" s="60" t="s">
        <v>411</v>
      </c>
      <c r="AC103" s="60"/>
      <c r="AD103" s="60"/>
      <c r="AE103" s="60"/>
      <c r="AF103" s="60"/>
      <c r="AG103" s="60"/>
      <c r="AH103" s="60"/>
      <c r="AI103" s="60"/>
      <c r="AJ103" s="6">
        <f t="shared" si="11"/>
        <v>2</v>
      </c>
    </row>
    <row r="104" spans="1:38" ht="16.5">
      <c r="A104" s="132" t="str">
        <f>Команды!A103</f>
        <v>RU3801006</v>
      </c>
      <c r="B104" s="131" t="str">
        <f>Команды!B103</f>
        <v>Тартар</v>
      </c>
      <c r="C104" s="131" t="str">
        <f>Команды!C103</f>
        <v>Иркутск</v>
      </c>
      <c r="D104" s="6">
        <f t="shared" si="9"/>
        <v>5</v>
      </c>
      <c r="E104" s="60"/>
      <c r="F104" s="60" t="s">
        <v>411</v>
      </c>
      <c r="G104" s="60"/>
      <c r="H104" s="60" t="s">
        <v>411</v>
      </c>
      <c r="I104" s="60"/>
      <c r="J104" s="60"/>
      <c r="K104" s="60" t="s">
        <v>411</v>
      </c>
      <c r="L104" s="60"/>
      <c r="M104" s="60"/>
      <c r="N104" s="60"/>
      <c r="O104" s="60"/>
      <c r="P104" s="60"/>
      <c r="Q104" s="60"/>
      <c r="R104" s="60"/>
      <c r="S104" s="60" t="s">
        <v>411</v>
      </c>
      <c r="T104" s="6">
        <f t="shared" si="10"/>
        <v>4</v>
      </c>
      <c r="U104" s="60"/>
      <c r="V104" s="60"/>
      <c r="W104" s="60"/>
      <c r="X104" s="60"/>
      <c r="Y104" s="60"/>
      <c r="Z104" s="60"/>
      <c r="AA104" s="60"/>
      <c r="AB104" s="60"/>
      <c r="AC104" s="60" t="s">
        <v>411</v>
      </c>
      <c r="AD104" s="60"/>
      <c r="AE104" s="60"/>
      <c r="AF104" s="60"/>
      <c r="AG104" s="60"/>
      <c r="AH104" s="60"/>
      <c r="AI104" s="60"/>
      <c r="AJ104" s="6">
        <f t="shared" si="11"/>
        <v>1</v>
      </c>
      <c r="AL104" s="44"/>
    </row>
    <row r="105" spans="1:38" ht="16.5">
      <c r="A105" s="132" t="str">
        <f>Команды!A104</f>
        <v>RU3801007</v>
      </c>
      <c r="B105" s="131" t="str">
        <f>Команды!B104</f>
        <v>Аутята</v>
      </c>
      <c r="C105" s="131" t="str">
        <f>Команды!C104</f>
        <v>Иркутск</v>
      </c>
      <c r="D105" s="6">
        <f t="shared" si="9"/>
        <v>8</v>
      </c>
      <c r="E105" s="60"/>
      <c r="F105" s="60"/>
      <c r="G105" s="60" t="s">
        <v>411</v>
      </c>
      <c r="H105" s="60"/>
      <c r="I105" s="60"/>
      <c r="J105" s="60"/>
      <c r="K105" s="60"/>
      <c r="L105" s="60"/>
      <c r="M105" s="60" t="s">
        <v>411</v>
      </c>
      <c r="N105" s="60"/>
      <c r="O105" s="60" t="s">
        <v>411</v>
      </c>
      <c r="P105" s="60"/>
      <c r="Q105" s="60"/>
      <c r="R105" s="60"/>
      <c r="S105" s="60"/>
      <c r="T105" s="6">
        <f t="shared" si="10"/>
        <v>3</v>
      </c>
      <c r="U105" s="60" t="s">
        <v>411</v>
      </c>
      <c r="V105" s="60" t="s">
        <v>411</v>
      </c>
      <c r="W105" s="60"/>
      <c r="X105" s="60"/>
      <c r="Y105" s="60" t="s">
        <v>411</v>
      </c>
      <c r="Z105" s="60"/>
      <c r="AA105" s="60"/>
      <c r="AB105" s="60" t="s">
        <v>411</v>
      </c>
      <c r="AC105" s="60"/>
      <c r="AD105" s="60"/>
      <c r="AE105" s="60"/>
      <c r="AF105" s="60"/>
      <c r="AG105" s="60"/>
      <c r="AH105" s="60"/>
      <c r="AI105" s="60" t="s">
        <v>411</v>
      </c>
      <c r="AJ105" s="6">
        <f t="shared" si="11"/>
        <v>5</v>
      </c>
      <c r="AL105" s="45"/>
    </row>
    <row r="106" spans="1:38" ht="16.5">
      <c r="A106" s="132" t="str">
        <f>Команды!A105</f>
        <v>RU3801008</v>
      </c>
      <c r="B106" s="131" t="str">
        <f>Команды!B105</f>
        <v>Астрологические ёжики</v>
      </c>
      <c r="C106" s="131" t="str">
        <f>Команды!C105</f>
        <v>Иркутск</v>
      </c>
      <c r="D106" s="6">
        <f t="shared" si="9"/>
        <v>6</v>
      </c>
      <c r="E106" s="60"/>
      <c r="F106" s="60"/>
      <c r="G106" s="60"/>
      <c r="H106" s="60" t="s">
        <v>411</v>
      </c>
      <c r="I106" s="60"/>
      <c r="J106" s="60"/>
      <c r="K106" s="60"/>
      <c r="L106" s="60"/>
      <c r="M106" s="60"/>
      <c r="N106" s="60"/>
      <c r="O106" s="60" t="s">
        <v>411</v>
      </c>
      <c r="P106" s="60"/>
      <c r="Q106" s="60"/>
      <c r="R106" s="60"/>
      <c r="S106" s="60" t="s">
        <v>411</v>
      </c>
      <c r="T106" s="6">
        <f t="shared" si="10"/>
        <v>3</v>
      </c>
      <c r="U106" s="60" t="s">
        <v>411</v>
      </c>
      <c r="V106" s="60"/>
      <c r="W106" s="60"/>
      <c r="X106" s="60" t="s">
        <v>411</v>
      </c>
      <c r="Y106" s="60"/>
      <c r="Z106" s="60"/>
      <c r="AA106" s="60"/>
      <c r="AB106" s="60"/>
      <c r="AC106" s="60" t="s">
        <v>411</v>
      </c>
      <c r="AD106" s="60"/>
      <c r="AE106" s="60"/>
      <c r="AF106" s="60"/>
      <c r="AG106" s="60"/>
      <c r="AH106" s="60"/>
      <c r="AI106" s="60"/>
      <c r="AJ106" s="6">
        <f t="shared" si="11"/>
        <v>3</v>
      </c>
      <c r="AL106" s="45"/>
    </row>
    <row r="107" spans="1:38" ht="16.5">
      <c r="A107" s="132" t="str">
        <f>Команды!A106</f>
        <v>RU3801009</v>
      </c>
      <c r="B107" s="131" t="str">
        <f>Команды!B106</f>
        <v>Лёгкая ирония</v>
      </c>
      <c r="C107" s="131" t="str">
        <f>Команды!C106</f>
        <v>Иркутск</v>
      </c>
      <c r="D107" s="6">
        <f t="shared" si="9"/>
        <v>9</v>
      </c>
      <c r="E107" s="60"/>
      <c r="F107" s="60" t="s">
        <v>411</v>
      </c>
      <c r="G107" s="60"/>
      <c r="H107" s="60" t="s">
        <v>411</v>
      </c>
      <c r="I107" s="60" t="s">
        <v>411</v>
      </c>
      <c r="J107" s="60"/>
      <c r="K107" s="60"/>
      <c r="L107" s="60"/>
      <c r="M107" s="60"/>
      <c r="N107" s="60"/>
      <c r="O107" s="60"/>
      <c r="P107" s="60"/>
      <c r="Q107" s="60"/>
      <c r="R107" s="60"/>
      <c r="S107" s="60" t="s">
        <v>411</v>
      </c>
      <c r="T107" s="6">
        <f t="shared" si="10"/>
        <v>4</v>
      </c>
      <c r="U107" s="60" t="s">
        <v>411</v>
      </c>
      <c r="V107" s="60"/>
      <c r="W107" s="60"/>
      <c r="X107" s="60"/>
      <c r="Y107" s="60"/>
      <c r="Z107" s="60"/>
      <c r="AA107" s="60" t="s">
        <v>411</v>
      </c>
      <c r="AB107" s="60" t="s">
        <v>411</v>
      </c>
      <c r="AC107" s="60" t="s">
        <v>411</v>
      </c>
      <c r="AD107" s="60"/>
      <c r="AE107" s="60" t="s">
        <v>411</v>
      </c>
      <c r="AF107" s="60"/>
      <c r="AG107" s="60"/>
      <c r="AH107" s="60"/>
      <c r="AI107" s="60"/>
      <c r="AJ107" s="6">
        <f t="shared" si="11"/>
        <v>5</v>
      </c>
      <c r="AL107" s="45"/>
    </row>
    <row r="108" spans="1:38" ht="16.5">
      <c r="A108" s="132" t="str">
        <f>Команды!A107</f>
        <v>RU3801011</v>
      </c>
      <c r="B108" s="131" t="str">
        <f>Команды!B107</f>
        <v>Совушки</v>
      </c>
      <c r="C108" s="131" t="str">
        <f>Команды!C107</f>
        <v>Иркутск</v>
      </c>
      <c r="D108" s="6">
        <f t="shared" si="9"/>
        <v>4</v>
      </c>
      <c r="E108" s="60"/>
      <c r="F108" s="60"/>
      <c r="G108" s="60"/>
      <c r="H108" s="60" t="s">
        <v>411</v>
      </c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 t="s">
        <v>411</v>
      </c>
      <c r="T108" s="6">
        <f t="shared" si="10"/>
        <v>2</v>
      </c>
      <c r="U108" s="60" t="s">
        <v>411</v>
      </c>
      <c r="V108" s="60"/>
      <c r="W108" s="60"/>
      <c r="X108" s="60"/>
      <c r="Y108" s="60"/>
      <c r="Z108" s="60"/>
      <c r="AA108" s="60"/>
      <c r="AB108" s="60"/>
      <c r="AC108" s="60" t="s">
        <v>411</v>
      </c>
      <c r="AD108" s="60"/>
      <c r="AE108" s="60"/>
      <c r="AF108" s="60"/>
      <c r="AG108" s="60"/>
      <c r="AH108" s="60"/>
      <c r="AI108" s="60"/>
      <c r="AJ108" s="6">
        <f t="shared" si="11"/>
        <v>2</v>
      </c>
      <c r="AL108" s="45"/>
    </row>
    <row r="109" spans="1:38" ht="16.5">
      <c r="A109" s="132" t="str">
        <f>Команды!A108</f>
        <v>RU3801013</v>
      </c>
      <c r="B109" s="131" t="str">
        <f>Команды!B108</f>
        <v>Гротеск</v>
      </c>
      <c r="C109" s="131" t="str">
        <f>Команды!C108</f>
        <v>Иркутск</v>
      </c>
      <c r="D109" s="6">
        <f t="shared" si="9"/>
        <v>4</v>
      </c>
      <c r="E109" s="60"/>
      <c r="F109" s="60"/>
      <c r="G109" s="60"/>
      <c r="H109" s="60"/>
      <c r="I109" s="60" t="s">
        <v>411</v>
      </c>
      <c r="J109" s="60"/>
      <c r="K109" s="60"/>
      <c r="L109" s="60"/>
      <c r="M109" s="60"/>
      <c r="N109" s="60"/>
      <c r="O109" s="60" t="s">
        <v>411</v>
      </c>
      <c r="P109" s="60"/>
      <c r="Q109" s="60"/>
      <c r="R109" s="60"/>
      <c r="S109" s="60" t="s">
        <v>411</v>
      </c>
      <c r="T109" s="6">
        <f t="shared" si="10"/>
        <v>3</v>
      </c>
      <c r="U109" s="60" t="s">
        <v>411</v>
      </c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">
        <f t="shared" si="11"/>
        <v>1</v>
      </c>
      <c r="AL109" s="45"/>
    </row>
    <row r="110" spans="1:38" ht="16.5">
      <c r="A110" s="132" t="str">
        <f>Команды!A109</f>
        <v>RU3801015</v>
      </c>
      <c r="B110" s="131" t="str">
        <f>Команды!B109</f>
        <v>Шок и трепет</v>
      </c>
      <c r="C110" s="131" t="str">
        <f>Команды!C109</f>
        <v>Иркутск</v>
      </c>
      <c r="D110" s="6">
        <f t="shared" si="9"/>
        <v>6</v>
      </c>
      <c r="E110" s="60"/>
      <c r="F110" s="60"/>
      <c r="G110" s="60"/>
      <c r="H110" s="60" t="s">
        <v>411</v>
      </c>
      <c r="I110" s="60"/>
      <c r="J110" s="60"/>
      <c r="K110" s="60" t="s">
        <v>411</v>
      </c>
      <c r="L110" s="60"/>
      <c r="M110" s="60"/>
      <c r="N110" s="60"/>
      <c r="O110" s="60" t="s">
        <v>411</v>
      </c>
      <c r="P110" s="60"/>
      <c r="Q110" s="60"/>
      <c r="R110" s="60"/>
      <c r="S110" s="60" t="s">
        <v>411</v>
      </c>
      <c r="T110" s="6">
        <f t="shared" si="10"/>
        <v>4</v>
      </c>
      <c r="U110" s="60" t="s">
        <v>411</v>
      </c>
      <c r="V110" s="60"/>
      <c r="W110" s="60"/>
      <c r="X110" s="60"/>
      <c r="Y110" s="60"/>
      <c r="Z110" s="60"/>
      <c r="AA110" s="60"/>
      <c r="AB110" s="60"/>
      <c r="AC110" s="60" t="s">
        <v>411</v>
      </c>
      <c r="AD110" s="60"/>
      <c r="AE110" s="60"/>
      <c r="AF110" s="60"/>
      <c r="AG110" s="60"/>
      <c r="AH110" s="60"/>
      <c r="AI110" s="60"/>
      <c r="AJ110" s="6">
        <f t="shared" si="11"/>
        <v>2</v>
      </c>
      <c r="AL110" s="45"/>
    </row>
    <row r="111" spans="1:38" ht="16.5">
      <c r="A111" s="132" t="str">
        <f>Команды!A110</f>
        <v>RU3801019</v>
      </c>
      <c r="B111" s="131" t="str">
        <f>Команды!B110</f>
        <v>Build Dreams</v>
      </c>
      <c r="C111" s="131" t="str">
        <f>Команды!C110</f>
        <v>Иркутск</v>
      </c>
      <c r="D111" s="6">
        <f t="shared" si="9"/>
        <v>2</v>
      </c>
      <c r="E111" s="60"/>
      <c r="F111" s="60"/>
      <c r="G111" s="60"/>
      <c r="H111" s="60" t="s">
        <v>411</v>
      </c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 t="s">
        <v>411</v>
      </c>
      <c r="T111" s="6">
        <f t="shared" si="10"/>
        <v>2</v>
      </c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">
        <f t="shared" si="11"/>
        <v>0</v>
      </c>
      <c r="AL111" s="45"/>
    </row>
    <row r="112" spans="1:38" ht="16.5">
      <c r="A112" s="134" t="str">
        <f>Команды!A111</f>
        <v>AM0101002</v>
      </c>
      <c r="B112" s="133" t="str">
        <f>Команды!B111</f>
        <v>Квант</v>
      </c>
      <c r="C112" s="133" t="str">
        <f>Команды!C111</f>
        <v>Ереван</v>
      </c>
      <c r="D112" s="6">
        <f t="shared" si="9"/>
        <v>4</v>
      </c>
      <c r="E112" s="124"/>
      <c r="F112" s="124"/>
      <c r="G112" s="124"/>
      <c r="H112" s="60" t="s">
        <v>411</v>
      </c>
      <c r="I112" s="124"/>
      <c r="J112" s="124"/>
      <c r="K112" s="124"/>
      <c r="L112" s="124"/>
      <c r="M112" s="124"/>
      <c r="N112" s="124"/>
      <c r="O112" s="60" t="s">
        <v>411</v>
      </c>
      <c r="P112" s="124"/>
      <c r="Q112" s="124"/>
      <c r="R112" s="124"/>
      <c r="S112" s="124"/>
      <c r="T112" s="6">
        <f t="shared" si="10"/>
        <v>2</v>
      </c>
      <c r="U112" s="60" t="s">
        <v>411</v>
      </c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60" t="s">
        <v>411</v>
      </c>
      <c r="AJ112" s="6">
        <f t="shared" si="11"/>
        <v>2</v>
      </c>
      <c r="AL112" s="45"/>
    </row>
    <row r="113" spans="1:38" ht="16.5">
      <c r="A113" s="140" t="str">
        <f>Команды!A112</f>
        <v>RU6001001</v>
      </c>
      <c r="B113" s="139" t="str">
        <f>Команды!B112</f>
        <v>Наследники Великой Империи</v>
      </c>
      <c r="C113" s="139" t="str">
        <f>Команды!C112</f>
        <v>Великие Луки</v>
      </c>
      <c r="D113" s="6">
        <f>T113+AJ113</f>
        <v>6</v>
      </c>
      <c r="E113" s="33" t="s">
        <v>411</v>
      </c>
      <c r="F113" s="33"/>
      <c r="G113" s="33"/>
      <c r="H113" s="33" t="s">
        <v>411</v>
      </c>
      <c r="I113" s="33"/>
      <c r="J113" s="33"/>
      <c r="K113" s="33" t="s">
        <v>411</v>
      </c>
      <c r="L113" s="33"/>
      <c r="M113" s="33"/>
      <c r="N113" s="33"/>
      <c r="O113" s="33" t="s">
        <v>411</v>
      </c>
      <c r="P113" s="33"/>
      <c r="Q113" s="33" t="s">
        <v>411</v>
      </c>
      <c r="R113" s="33"/>
      <c r="S113" s="33"/>
      <c r="T113" s="6">
        <f t="shared" si="10"/>
        <v>5</v>
      </c>
      <c r="U113" s="33"/>
      <c r="V113" s="33"/>
      <c r="W113" s="33"/>
      <c r="X113" s="33"/>
      <c r="Y113" s="33"/>
      <c r="Z113" s="33"/>
      <c r="AA113" s="33"/>
      <c r="AB113" s="33"/>
      <c r="AC113" s="33" t="s">
        <v>411</v>
      </c>
      <c r="AD113" s="33"/>
      <c r="AE113" s="33"/>
      <c r="AF113" s="33"/>
      <c r="AG113" s="33"/>
      <c r="AH113" s="33"/>
      <c r="AI113" s="33"/>
      <c r="AJ113" s="6">
        <f t="shared" si="11"/>
        <v>1</v>
      </c>
      <c r="AL113" s="45"/>
    </row>
    <row r="114" spans="1:38" ht="16.5">
      <c r="A114" s="140" t="str">
        <f>Команды!A113</f>
        <v>RU6001003</v>
      </c>
      <c r="B114" s="139" t="str">
        <f>Команды!B113</f>
        <v>Пингвины</v>
      </c>
      <c r="C114" s="139" t="str">
        <f>Команды!C113</f>
        <v>Великие Луки</v>
      </c>
      <c r="D114" s="6">
        <f>T114+AJ114</f>
        <v>4</v>
      </c>
      <c r="E114" s="33" t="s">
        <v>411</v>
      </c>
      <c r="F114" s="33"/>
      <c r="G114" s="33"/>
      <c r="H114" s="33"/>
      <c r="I114" s="33"/>
      <c r="J114" s="33" t="s">
        <v>411</v>
      </c>
      <c r="K114" s="33" t="s">
        <v>411</v>
      </c>
      <c r="L114" s="33"/>
      <c r="M114" s="33"/>
      <c r="N114" s="33"/>
      <c r="O114" s="33"/>
      <c r="P114" s="33"/>
      <c r="Q114" s="33" t="s">
        <v>411</v>
      </c>
      <c r="R114" s="33"/>
      <c r="S114" s="33"/>
      <c r="T114" s="6">
        <f t="shared" si="10"/>
        <v>4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6">
        <f t="shared" si="11"/>
        <v>0</v>
      </c>
      <c r="AL114" s="45"/>
    </row>
    <row r="115" spans="1:38" ht="16.5">
      <c r="A115" s="140" t="str">
        <f>Команды!A114</f>
        <v>RU6001004</v>
      </c>
      <c r="B115" s="139" t="str">
        <f>Команды!B114</f>
        <v>Летучий нидерландец</v>
      </c>
      <c r="C115" s="139" t="str">
        <f>Команды!C114</f>
        <v>Великие Луки</v>
      </c>
      <c r="D115" s="6">
        <f>T115+AJ115</f>
        <v>10</v>
      </c>
      <c r="E115" s="33"/>
      <c r="F115" s="33" t="s">
        <v>411</v>
      </c>
      <c r="G115" s="33" t="s">
        <v>411</v>
      </c>
      <c r="H115" s="33"/>
      <c r="I115" s="33"/>
      <c r="J115" s="33"/>
      <c r="K115" s="33" t="s">
        <v>411</v>
      </c>
      <c r="L115" s="33"/>
      <c r="M115" s="33"/>
      <c r="N115" s="33"/>
      <c r="O115" s="33" t="s">
        <v>411</v>
      </c>
      <c r="P115" s="33"/>
      <c r="Q115" s="33" t="s">
        <v>411</v>
      </c>
      <c r="R115" s="33"/>
      <c r="S115" s="33" t="s">
        <v>411</v>
      </c>
      <c r="T115" s="6">
        <f t="shared" si="10"/>
        <v>6</v>
      </c>
      <c r="U115" s="33"/>
      <c r="V115" s="33"/>
      <c r="W115" s="33" t="s">
        <v>411</v>
      </c>
      <c r="X115" s="33" t="s">
        <v>411</v>
      </c>
      <c r="Y115" s="33"/>
      <c r="Z115" s="33"/>
      <c r="AA115" s="33"/>
      <c r="AB115" s="33"/>
      <c r="AC115" s="33" t="s">
        <v>411</v>
      </c>
      <c r="AD115" s="33"/>
      <c r="AE115" s="33"/>
      <c r="AF115" s="33"/>
      <c r="AG115" s="33"/>
      <c r="AH115" s="33"/>
      <c r="AI115" s="33" t="s">
        <v>411</v>
      </c>
      <c r="AJ115" s="6">
        <f t="shared" si="11"/>
        <v>4</v>
      </c>
      <c r="AL115" s="184"/>
    </row>
    <row r="116" spans="1:38" ht="16.5">
      <c r="A116" s="143" t="str">
        <f>Команды!A115</f>
        <v>RU3001002</v>
      </c>
      <c r="B116" s="142" t="str">
        <f>Команды!B115</f>
        <v>Зальцбургский метеорит</v>
      </c>
      <c r="C116" s="142" t="str">
        <f>Команды!C115</f>
        <v>Астрахань</v>
      </c>
      <c r="D116" s="6">
        <f aca="true" t="shared" si="12" ref="D116:D123">T116+AJ116</f>
        <v>4</v>
      </c>
      <c r="E116" s="33"/>
      <c r="F116" s="33"/>
      <c r="G116" s="33"/>
      <c r="H116" s="33"/>
      <c r="I116" s="33" t="s">
        <v>411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 t="s">
        <v>411</v>
      </c>
      <c r="T116" s="6">
        <f t="shared" si="10"/>
        <v>2</v>
      </c>
      <c r="U116" s="33"/>
      <c r="V116" s="33"/>
      <c r="W116" s="33"/>
      <c r="X116" s="33"/>
      <c r="Y116" s="33"/>
      <c r="Z116" s="33"/>
      <c r="AA116" s="33"/>
      <c r="AB116" s="33" t="s">
        <v>411</v>
      </c>
      <c r="AC116" s="33"/>
      <c r="AD116" s="33"/>
      <c r="AE116" s="33"/>
      <c r="AF116" s="33"/>
      <c r="AG116" s="33"/>
      <c r="AH116" s="33"/>
      <c r="AI116" s="33" t="s">
        <v>411</v>
      </c>
      <c r="AJ116" s="6">
        <f t="shared" si="11"/>
        <v>2</v>
      </c>
      <c r="AL116" s="184"/>
    </row>
    <row r="117" spans="1:38" ht="16.5">
      <c r="A117" s="143" t="str">
        <f>Команды!A116</f>
        <v>RU3001003</v>
      </c>
      <c r="B117" s="142" t="str">
        <f>Команды!B116</f>
        <v>Раксакорикофаллапаториус</v>
      </c>
      <c r="C117" s="142" t="str">
        <f>Команды!C116</f>
        <v>Астрахань</v>
      </c>
      <c r="D117" s="6">
        <f t="shared" si="12"/>
        <v>9</v>
      </c>
      <c r="E117" s="33"/>
      <c r="F117" s="33" t="s">
        <v>411</v>
      </c>
      <c r="G117" s="33"/>
      <c r="H117" s="33" t="s">
        <v>411</v>
      </c>
      <c r="I117" s="33"/>
      <c r="J117" s="33"/>
      <c r="K117" s="33"/>
      <c r="L117" s="33"/>
      <c r="M117" s="33"/>
      <c r="N117" s="33"/>
      <c r="O117" s="33" t="s">
        <v>411</v>
      </c>
      <c r="P117" s="33" t="s">
        <v>411</v>
      </c>
      <c r="Q117" s="33"/>
      <c r="R117" s="33"/>
      <c r="S117" s="33" t="s">
        <v>411</v>
      </c>
      <c r="T117" s="6">
        <f t="shared" si="10"/>
        <v>5</v>
      </c>
      <c r="U117" s="33" t="s">
        <v>411</v>
      </c>
      <c r="V117" s="33"/>
      <c r="W117" s="33"/>
      <c r="X117" s="33" t="s">
        <v>411</v>
      </c>
      <c r="Y117" s="33"/>
      <c r="Z117" s="33"/>
      <c r="AA117" s="33"/>
      <c r="AB117" s="33"/>
      <c r="AC117" s="33"/>
      <c r="AD117" s="33" t="s">
        <v>411</v>
      </c>
      <c r="AE117" s="33"/>
      <c r="AF117" s="33"/>
      <c r="AG117" s="33"/>
      <c r="AH117" s="33"/>
      <c r="AI117" s="33" t="s">
        <v>411</v>
      </c>
      <c r="AJ117" s="6">
        <f t="shared" si="11"/>
        <v>4</v>
      </c>
      <c r="AL117" s="184"/>
    </row>
    <row r="118" spans="1:38" ht="16.5">
      <c r="A118" s="143" t="str">
        <f>Команды!A117</f>
        <v>RU3001004</v>
      </c>
      <c r="B118" s="142" t="str">
        <f>Команды!B117</f>
        <v>Пальто Михаила Пореченкова</v>
      </c>
      <c r="C118" s="142" t="str">
        <f>Команды!C117</f>
        <v>Астрахань</v>
      </c>
      <c r="D118" s="6">
        <f t="shared" si="12"/>
        <v>11</v>
      </c>
      <c r="E118" s="33" t="s">
        <v>411</v>
      </c>
      <c r="F118" s="33" t="s">
        <v>411</v>
      </c>
      <c r="G118" s="33"/>
      <c r="H118" s="33" t="s">
        <v>411</v>
      </c>
      <c r="I118" s="33"/>
      <c r="J118" s="33"/>
      <c r="K118" s="33"/>
      <c r="L118" s="33" t="s">
        <v>411</v>
      </c>
      <c r="M118" s="33"/>
      <c r="N118" s="33"/>
      <c r="O118" s="33"/>
      <c r="P118" s="33"/>
      <c r="Q118" s="33" t="s">
        <v>411</v>
      </c>
      <c r="R118" s="33"/>
      <c r="S118" s="33" t="s">
        <v>411</v>
      </c>
      <c r="T118" s="6">
        <f t="shared" si="10"/>
        <v>6</v>
      </c>
      <c r="U118" s="33" t="s">
        <v>411</v>
      </c>
      <c r="V118" s="33" t="s">
        <v>411</v>
      </c>
      <c r="W118" s="33"/>
      <c r="X118" s="33"/>
      <c r="Y118" s="33"/>
      <c r="Z118" s="33"/>
      <c r="AA118" s="33"/>
      <c r="AB118" s="33" t="s">
        <v>411</v>
      </c>
      <c r="AC118" s="33" t="s">
        <v>411</v>
      </c>
      <c r="AD118" s="33"/>
      <c r="AE118" s="33"/>
      <c r="AF118" s="33"/>
      <c r="AG118" s="33"/>
      <c r="AH118" s="33"/>
      <c r="AI118" s="33" t="s">
        <v>411</v>
      </c>
      <c r="AJ118" s="6">
        <f t="shared" si="11"/>
        <v>5</v>
      </c>
      <c r="AL118" s="184"/>
    </row>
    <row r="119" spans="1:38" ht="16.5">
      <c r="A119" s="143" t="str">
        <f>Команды!A118</f>
        <v>RU3001005</v>
      </c>
      <c r="B119" s="142" t="str">
        <f>Команды!B118</f>
        <v>SCB</v>
      </c>
      <c r="C119" s="142" t="str">
        <f>Команды!C118</f>
        <v>Астрахань</v>
      </c>
      <c r="D119" s="6">
        <f t="shared" si="12"/>
        <v>6</v>
      </c>
      <c r="E119" s="33"/>
      <c r="F119" s="33"/>
      <c r="G119" s="33"/>
      <c r="H119" s="33" t="s">
        <v>411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 t="s">
        <v>411</v>
      </c>
      <c r="T119" s="6">
        <f t="shared" si="10"/>
        <v>2</v>
      </c>
      <c r="U119" s="33"/>
      <c r="V119" s="33"/>
      <c r="W119" s="33"/>
      <c r="X119" s="33"/>
      <c r="Y119" s="33" t="s">
        <v>411</v>
      </c>
      <c r="Z119" s="33"/>
      <c r="AA119" s="33"/>
      <c r="AB119" s="33" t="s">
        <v>411</v>
      </c>
      <c r="AC119" s="33" t="s">
        <v>411</v>
      </c>
      <c r="AD119" s="33"/>
      <c r="AE119" s="33"/>
      <c r="AF119" s="33"/>
      <c r="AG119" s="33"/>
      <c r="AH119" s="33"/>
      <c r="AI119" s="33" t="s">
        <v>411</v>
      </c>
      <c r="AJ119" s="6">
        <f t="shared" si="11"/>
        <v>4</v>
      </c>
      <c r="AL119" s="184"/>
    </row>
    <row r="120" spans="1:38" ht="16.5">
      <c r="A120" s="143" t="str">
        <f>Команды!A119</f>
        <v>RU3001006</v>
      </c>
      <c r="B120" s="142" t="str">
        <f>Команды!B119</f>
        <v>Кореша Гужвина</v>
      </c>
      <c r="C120" s="142" t="str">
        <f>Команды!C119</f>
        <v>Астрахань</v>
      </c>
      <c r="D120" s="6">
        <f t="shared" si="12"/>
        <v>7</v>
      </c>
      <c r="E120" s="33"/>
      <c r="F120" s="33"/>
      <c r="G120" s="33"/>
      <c r="H120" s="33" t="s">
        <v>411</v>
      </c>
      <c r="I120" s="33"/>
      <c r="J120" s="33"/>
      <c r="K120" s="33"/>
      <c r="L120" s="33" t="s">
        <v>411</v>
      </c>
      <c r="M120" s="33"/>
      <c r="N120" s="33" t="s">
        <v>411</v>
      </c>
      <c r="O120" s="33"/>
      <c r="P120" s="33"/>
      <c r="Q120" s="33"/>
      <c r="R120" s="33"/>
      <c r="S120" s="33" t="s">
        <v>411</v>
      </c>
      <c r="T120" s="6">
        <f t="shared" si="10"/>
        <v>4</v>
      </c>
      <c r="U120" s="33" t="s">
        <v>411</v>
      </c>
      <c r="V120" s="33"/>
      <c r="W120" s="33"/>
      <c r="X120" s="33"/>
      <c r="Y120" s="33"/>
      <c r="Z120" s="33"/>
      <c r="AA120" s="33"/>
      <c r="AB120" s="33"/>
      <c r="AC120" s="33" t="s">
        <v>411</v>
      </c>
      <c r="AD120" s="33"/>
      <c r="AE120" s="33"/>
      <c r="AF120" s="33"/>
      <c r="AG120" s="33"/>
      <c r="AH120" s="33"/>
      <c r="AI120" s="33" t="s">
        <v>411</v>
      </c>
      <c r="AJ120" s="6">
        <f t="shared" si="11"/>
        <v>3</v>
      </c>
      <c r="AL120" s="184"/>
    </row>
    <row r="121" spans="1:38" ht="16.5">
      <c r="A121" s="143" t="str">
        <f>Команды!A120</f>
        <v>RU3001007</v>
      </c>
      <c r="B121" s="142" t="str">
        <f>Команды!B120</f>
        <v>SPA Ice</v>
      </c>
      <c r="C121" s="142" t="str">
        <f>Команды!C120</f>
        <v>Астрахань</v>
      </c>
      <c r="D121" s="6">
        <f t="shared" si="12"/>
        <v>6</v>
      </c>
      <c r="E121" s="33"/>
      <c r="F121" s="33" t="s">
        <v>411</v>
      </c>
      <c r="G121" s="33"/>
      <c r="H121" s="33" t="s">
        <v>411</v>
      </c>
      <c r="I121" s="33"/>
      <c r="J121" s="33"/>
      <c r="K121" s="33"/>
      <c r="L121" s="33"/>
      <c r="M121" s="33"/>
      <c r="N121" s="33"/>
      <c r="O121" s="33" t="s">
        <v>411</v>
      </c>
      <c r="P121" s="33"/>
      <c r="Q121" s="33"/>
      <c r="R121" s="33"/>
      <c r="S121" s="33"/>
      <c r="T121" s="6">
        <f t="shared" si="10"/>
        <v>3</v>
      </c>
      <c r="U121" s="33"/>
      <c r="V121" s="33" t="s">
        <v>411</v>
      </c>
      <c r="W121" s="33"/>
      <c r="X121" s="33"/>
      <c r="Y121" s="33"/>
      <c r="Z121" s="33"/>
      <c r="AA121" s="33"/>
      <c r="AB121" s="33"/>
      <c r="AC121" s="33" t="s">
        <v>411</v>
      </c>
      <c r="AD121" s="33"/>
      <c r="AE121" s="33"/>
      <c r="AF121" s="33"/>
      <c r="AG121" s="33"/>
      <c r="AH121" s="33"/>
      <c r="AI121" s="33" t="s">
        <v>411</v>
      </c>
      <c r="AJ121" s="6">
        <f t="shared" si="11"/>
        <v>3</v>
      </c>
      <c r="AL121" s="184"/>
    </row>
    <row r="122" spans="1:38" ht="16.5">
      <c r="A122" s="143" t="str">
        <f>Команды!A121</f>
        <v>RU3001008</v>
      </c>
      <c r="B122" s="142" t="str">
        <f>Команды!B121</f>
        <v>Батискаф</v>
      </c>
      <c r="C122" s="142" t="str">
        <f>Команды!C121</f>
        <v>Астрахань</v>
      </c>
      <c r="D122" s="6">
        <f t="shared" si="12"/>
        <v>3</v>
      </c>
      <c r="E122" s="33"/>
      <c r="F122" s="33"/>
      <c r="G122" s="33"/>
      <c r="H122" s="33" t="s">
        <v>411</v>
      </c>
      <c r="I122" s="33" t="s">
        <v>411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6">
        <f t="shared" si="10"/>
        <v>2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 t="s">
        <v>411</v>
      </c>
      <c r="AJ122" s="6">
        <f t="shared" si="11"/>
        <v>1</v>
      </c>
      <c r="AL122" s="29" t="s">
        <v>22</v>
      </c>
    </row>
    <row r="123" spans="1:38" ht="16.5">
      <c r="A123" s="143" t="str">
        <f>Команды!A122</f>
        <v>RU3001009</v>
      </c>
      <c r="B123" s="142" t="str">
        <f>Команды!B122</f>
        <v>6ДД</v>
      </c>
      <c r="C123" s="142" t="str">
        <f>Команды!C122</f>
        <v>Астрахань</v>
      </c>
      <c r="D123" s="6">
        <f t="shared" si="12"/>
        <v>6</v>
      </c>
      <c r="E123" s="33"/>
      <c r="F123" s="33" t="s">
        <v>411</v>
      </c>
      <c r="G123" s="33"/>
      <c r="H123" s="33"/>
      <c r="I123" s="33" t="s">
        <v>411</v>
      </c>
      <c r="J123" s="33"/>
      <c r="K123" s="33"/>
      <c r="L123" s="33" t="s">
        <v>411</v>
      </c>
      <c r="M123" s="33"/>
      <c r="N123" s="33"/>
      <c r="O123" s="33"/>
      <c r="P123" s="33"/>
      <c r="Q123" s="33"/>
      <c r="R123" s="33"/>
      <c r="S123" s="33" t="s">
        <v>411</v>
      </c>
      <c r="T123" s="6">
        <f t="shared" si="10"/>
        <v>4</v>
      </c>
      <c r="U123" s="33" t="s">
        <v>411</v>
      </c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 t="s">
        <v>411</v>
      </c>
      <c r="AJ123" s="6">
        <f t="shared" si="11"/>
        <v>2</v>
      </c>
      <c r="AL123" s="31">
        <f>(H125+S125+U125+O125+AC125)/5-(J125+P125+R125+Z125+AG125)/5</f>
        <v>52.56198347107438</v>
      </c>
    </row>
    <row r="124" spans="1:44" ht="16.5">
      <c r="A124" s="15"/>
      <c r="B124" s="16"/>
      <c r="C124" s="16"/>
      <c r="T124" s="36">
        <f>SUM(E125:S125)/15</f>
        <v>23.195592286501377</v>
      </c>
      <c r="AJ124" s="36">
        <f>SUM(U125:AI125)/15</f>
        <v>20.27548209366391</v>
      </c>
      <c r="AK124" s="29" t="s">
        <v>16</v>
      </c>
      <c r="AL124" s="29" t="s">
        <v>23</v>
      </c>
      <c r="AM124" s="29" t="s">
        <v>17</v>
      </c>
      <c r="AN124" s="29" t="s">
        <v>18</v>
      </c>
      <c r="AO124" s="30" t="s">
        <v>21</v>
      </c>
      <c r="AP124" s="156" t="s">
        <v>19</v>
      </c>
      <c r="AQ124" s="157"/>
      <c r="AR124" s="158"/>
    </row>
    <row r="125" spans="2:44" s="2" customFormat="1" ht="12.75">
      <c r="B125" s="1"/>
      <c r="C125" s="2" t="s">
        <v>7</v>
      </c>
      <c r="E125" s="137">
        <f aca="true" t="shared" si="13" ref="E125:R125">COUNTIF(E3:E123,"+")/COUNTIF($B3:$B123,"&lt;&gt;0")*100</f>
        <v>14.049586776859504</v>
      </c>
      <c r="F125" s="34">
        <f t="shared" si="13"/>
        <v>40.49586776859504</v>
      </c>
      <c r="G125" s="34">
        <f t="shared" si="13"/>
        <v>22.31404958677686</v>
      </c>
      <c r="H125" s="34">
        <f t="shared" si="13"/>
        <v>61.15702479338842</v>
      </c>
      <c r="I125" s="137">
        <f t="shared" si="13"/>
        <v>16.528925619834713</v>
      </c>
      <c r="J125" s="137">
        <f t="shared" si="13"/>
        <v>2.479338842975207</v>
      </c>
      <c r="K125" s="34">
        <f t="shared" si="13"/>
        <v>21.487603305785125</v>
      </c>
      <c r="L125" s="137">
        <f t="shared" si="13"/>
        <v>17.355371900826448</v>
      </c>
      <c r="M125" s="137">
        <f t="shared" si="13"/>
        <v>5.785123966942149</v>
      </c>
      <c r="N125" s="137">
        <f t="shared" si="13"/>
        <v>11.570247933884298</v>
      </c>
      <c r="O125" s="34">
        <f t="shared" si="13"/>
        <v>45.45454545454545</v>
      </c>
      <c r="P125" s="137">
        <f t="shared" si="13"/>
        <v>3.3057851239669422</v>
      </c>
      <c r="Q125" s="137">
        <f t="shared" si="13"/>
        <v>13.223140495867769</v>
      </c>
      <c r="R125" s="137">
        <f t="shared" si="13"/>
        <v>3.3057851239669422</v>
      </c>
      <c r="S125" s="34">
        <f>COUNTIF(S3:S123,"+")/COUNTIF($B3:$B123,"&lt;&gt;0")*100</f>
        <v>69.42148760330579</v>
      </c>
      <c r="T125" s="47">
        <v>0</v>
      </c>
      <c r="U125" s="34">
        <f>COUNTIF(U3:U123,"+")/COUNTIF($B3:$B123,"&lt;&gt;0")*100</f>
        <v>57.85123966942148</v>
      </c>
      <c r="V125" s="34">
        <f aca="true" t="shared" si="14" ref="V125:AH125">COUNTIF(V3:V123,"+")/COUNTIF($B3:$B123,"&lt;&gt;0")*100</f>
        <v>26.446280991735538</v>
      </c>
      <c r="W125" s="137">
        <f t="shared" si="14"/>
        <v>6.6115702479338845</v>
      </c>
      <c r="X125" s="137">
        <f t="shared" si="14"/>
        <v>17.355371900826448</v>
      </c>
      <c r="Y125" s="34">
        <f t="shared" si="14"/>
        <v>25.6198347107438</v>
      </c>
      <c r="Z125" s="137">
        <f t="shared" si="14"/>
        <v>3.3057851239669422</v>
      </c>
      <c r="AA125" s="34">
        <f t="shared" si="14"/>
        <v>21.487603305785125</v>
      </c>
      <c r="AB125" s="34">
        <f t="shared" si="14"/>
        <v>34.710743801652896</v>
      </c>
      <c r="AC125" s="34">
        <f t="shared" si="14"/>
        <v>45.45454545454545</v>
      </c>
      <c r="AD125" s="137">
        <f t="shared" si="14"/>
        <v>10.743801652892563</v>
      </c>
      <c r="AE125" s="137">
        <f t="shared" si="14"/>
        <v>10.743801652892563</v>
      </c>
      <c r="AF125" s="137">
        <f t="shared" si="14"/>
        <v>6.6115702479338845</v>
      </c>
      <c r="AG125" s="137">
        <f t="shared" si="14"/>
        <v>4.132231404958678</v>
      </c>
      <c r="AH125" s="137">
        <f t="shared" si="14"/>
        <v>5.785123966942149</v>
      </c>
      <c r="AI125" s="34">
        <f>COUNTIF(AI3:AI123,"+")/COUNTIF($B3:$B123,"&lt;&gt;0")*100</f>
        <v>27.27272727272727</v>
      </c>
      <c r="AJ125" s="47">
        <v>0</v>
      </c>
      <c r="AK125" s="31">
        <f>(SUM(E125:AJ125))/30</f>
        <v>21.735537190082646</v>
      </c>
      <c r="AL125" s="31">
        <f>(H125+S125+U125)/3-(J125+P125+R125)/3</f>
        <v>59.77961432506887</v>
      </c>
      <c r="AM125" s="31">
        <f>100*(30-COUNTIF(E125:AJ125,"&gt;80")-COUNTIF(E125:AJ125,"&lt;20")+2)/30</f>
        <v>43.333333333333336</v>
      </c>
      <c r="AN125" s="31">
        <f>100*(30-COUNTIF(E125:AJ125,"&gt;70")-COUNTIF(E125:AJ125,"&lt;30")+2)/30</f>
        <v>23.333333333333332</v>
      </c>
      <c r="AO125" s="32">
        <f>COUNTIF(E125:AJ125,"&gt;50")</f>
        <v>3</v>
      </c>
      <c r="AP125" s="48">
        <f>T124/MAX(T124,AJ124)</f>
        <v>1</v>
      </c>
      <c r="AQ125" s="49" t="s">
        <v>20</v>
      </c>
      <c r="AR125" s="51">
        <f>AJ124/MAX(T124,AJ124)</f>
        <v>0.8741092636579573</v>
      </c>
    </row>
    <row r="126" spans="5:36" ht="105.75">
      <c r="E126" s="138" t="s">
        <v>508</v>
      </c>
      <c r="F126" s="19" t="s">
        <v>509</v>
      </c>
      <c r="G126" s="19" t="s">
        <v>510</v>
      </c>
      <c r="H126" s="19" t="s">
        <v>511</v>
      </c>
      <c r="I126" s="138" t="s">
        <v>512</v>
      </c>
      <c r="J126" s="138" t="s">
        <v>513</v>
      </c>
      <c r="K126" s="19" t="s">
        <v>514</v>
      </c>
      <c r="L126" s="138" t="s">
        <v>515</v>
      </c>
      <c r="M126" s="138" t="s">
        <v>516</v>
      </c>
      <c r="N126" s="138" t="s">
        <v>517</v>
      </c>
      <c r="O126" s="19" t="s">
        <v>518</v>
      </c>
      <c r="P126" s="138" t="s">
        <v>519</v>
      </c>
      <c r="Q126" s="138" t="s">
        <v>520</v>
      </c>
      <c r="R126" s="138" t="s">
        <v>521</v>
      </c>
      <c r="S126" s="19" t="s">
        <v>522</v>
      </c>
      <c r="T126" s="22"/>
      <c r="U126" s="19" t="s">
        <v>523</v>
      </c>
      <c r="V126" s="19" t="s">
        <v>524</v>
      </c>
      <c r="W126" s="138" t="s">
        <v>525</v>
      </c>
      <c r="X126" s="138" t="s">
        <v>526</v>
      </c>
      <c r="Y126" s="19" t="s">
        <v>527</v>
      </c>
      <c r="Z126" s="138" t="s">
        <v>528</v>
      </c>
      <c r="AA126" s="19" t="s">
        <v>529</v>
      </c>
      <c r="AB126" s="19" t="s">
        <v>530</v>
      </c>
      <c r="AC126" s="19" t="s">
        <v>531</v>
      </c>
      <c r="AD126" s="138" t="s">
        <v>532</v>
      </c>
      <c r="AE126" s="138" t="s">
        <v>533</v>
      </c>
      <c r="AF126" s="138" t="s">
        <v>534</v>
      </c>
      <c r="AG126" s="138" t="s">
        <v>535</v>
      </c>
      <c r="AH126" s="138" t="s">
        <v>536</v>
      </c>
      <c r="AI126" s="19" t="s">
        <v>537</v>
      </c>
      <c r="AJ126" s="22"/>
    </row>
    <row r="128" ht="16.5" hidden="1">
      <c r="C128" s="5" t="s">
        <v>15</v>
      </c>
    </row>
    <row r="129" spans="3:5" ht="16.5" hidden="1">
      <c r="C129" s="5" t="s">
        <v>8</v>
      </c>
      <c r="E129" s="8"/>
    </row>
    <row r="130" spans="3:5" ht="16.5" hidden="1">
      <c r="C130" s="5" t="s">
        <v>9</v>
      </c>
      <c r="E130" s="9"/>
    </row>
    <row r="131" spans="3:5" ht="16.5" hidden="1">
      <c r="C131" s="5" t="s">
        <v>10</v>
      </c>
      <c r="E131" s="10"/>
    </row>
    <row r="132" spans="3:5" ht="16.5" hidden="1">
      <c r="C132" s="5" t="s">
        <v>11</v>
      </c>
      <c r="E132" s="13"/>
    </row>
    <row r="133" spans="3:6" ht="16.5" hidden="1">
      <c r="C133" s="5" t="s">
        <v>12</v>
      </c>
      <c r="E133" s="11"/>
      <c r="F133" s="7"/>
    </row>
    <row r="134" spans="3:5" ht="16.5" hidden="1">
      <c r="C134" s="5" t="s">
        <v>13</v>
      </c>
      <c r="E134" s="14"/>
    </row>
    <row r="135" spans="3:5" ht="16.5" hidden="1">
      <c r="C135" s="5" t="s">
        <v>14</v>
      </c>
      <c r="E135" s="12"/>
    </row>
  </sheetData>
  <sheetProtection/>
  <mergeCells count="3">
    <mergeCell ref="E1:T1"/>
    <mergeCell ref="U1:AJ1"/>
    <mergeCell ref="AP124:AR124"/>
  </mergeCells>
  <conditionalFormatting sqref="E37:S45 U37:AI45 H46:H47 H50:H51 H53:H60 G50 G53:G59 E60:E61 E65 F61 N64 P64:S64 G63:G66 O66 G68 M67 P68:S68 F70:G70 G71 I70 L69 M70 P70:S71 F75 E85:G85 M85 L73:L75 L82 O75:S75 L71 K71:K72 N71:N72 G86 G88 E100 J100 L99:L100 P100:S100 F59 I53 J57 J59:J60 M51 P47:S47 P53:S53 M54:M55 L52:L54 L56:L66 M58:M60 P59:S60 U53 U55 U59 V46 V56 Y46 X48 X50:X52 U61:V61 U63:V63 U65:V65 X54:X61 X63:X65 Y61:Y64 AE61 AA61:AB62 AA65 AD64:AE65 AE63:AI63 AF62:AI62 AF65:AI65 X66:Y66 AD66:AI66 V67 Y67 X68 Z68 AB63:AB68 AD68:AE68 U70 AF69:AI69 V71 X70 AA71:AB71 Y71 AD70:AD71 AF71:AI71 X72:Y72 AB72 X74:Y75 AD74 AB74:AB75 Y85 AB83 AE75:AI75 U87 V86 AD87:AE87 W87:Y87 X84:X86 X88:Z88 AE88:AI88 X91:X100 AB85:AB92 Y100 U100 AD99:AE100 AF100:AI100 Y59 Z56:Z57 Z59:Z60 Y54 Z53:Z54 Y52 Y49:Y50 Z48 Z50:Z51 AB47:AB52 AB55:AB60 AD59:AI60 AF58:AI58 AE56 AD52 AF50:AI50 AE48:AE49 AE46 AF48:AI48 AE51:AE54 F101 J102 G99:G103 K101 O103 U102 AB94:AB102 AB104 AD101 AE102:AE103 AF103:AI104 E90:S99 U90:AI99 G105:G106 E89:J89 L86:L89 N89:S89 U89:W89 Y89 AA89:AI89 AC105:AC113 Y104:Y113 G108:G113">
    <cfRule type="cellIs" priority="160" dxfId="2" operator="equal" stopIfTrue="1">
      <formula>"?"</formula>
    </cfRule>
  </conditionalFormatting>
  <conditionalFormatting sqref="E107:S107">
    <cfRule type="cellIs" priority="11" dxfId="2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2" width="35.28125" style="0" bestFit="1" customWidth="1"/>
    <col min="3" max="3" width="8.00390625" style="0" customWidth="1"/>
    <col min="4" max="4" width="26.57421875" style="0" customWidth="1"/>
  </cols>
  <sheetData>
    <row r="1" spans="1:14" ht="15">
      <c r="A1" s="69" t="s">
        <v>91</v>
      </c>
      <c r="B1" s="69" t="s">
        <v>92</v>
      </c>
      <c r="C1" s="70" t="s">
        <v>93</v>
      </c>
      <c r="D1" s="176" t="s">
        <v>94</v>
      </c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ht="16.5">
      <c r="A2" s="146">
        <v>3</v>
      </c>
      <c r="B2" s="146" t="s">
        <v>619</v>
      </c>
      <c r="C2" s="74" t="s">
        <v>411</v>
      </c>
      <c r="D2" s="180" t="s">
        <v>620</v>
      </c>
      <c r="E2" s="171"/>
      <c r="F2" s="171"/>
      <c r="G2" s="171"/>
      <c r="H2" s="171"/>
      <c r="I2" s="171"/>
      <c r="J2" s="171"/>
      <c r="K2" s="171"/>
      <c r="L2" s="171"/>
      <c r="M2" s="171"/>
      <c r="N2" s="172"/>
    </row>
    <row r="3" spans="1:14" ht="16.5">
      <c r="A3" s="146">
        <v>3</v>
      </c>
      <c r="B3" s="146" t="s">
        <v>621</v>
      </c>
      <c r="C3" s="74" t="s">
        <v>411</v>
      </c>
      <c r="D3" s="173"/>
      <c r="E3" s="174"/>
      <c r="F3" s="174"/>
      <c r="G3" s="174"/>
      <c r="H3" s="174"/>
      <c r="I3" s="174"/>
      <c r="J3" s="174"/>
      <c r="K3" s="174"/>
      <c r="L3" s="174"/>
      <c r="M3" s="174"/>
      <c r="N3" s="175"/>
    </row>
    <row r="4" spans="1:14" ht="16.5">
      <c r="A4" s="146">
        <v>3</v>
      </c>
      <c r="B4" s="146" t="s">
        <v>622</v>
      </c>
      <c r="C4" s="74" t="s">
        <v>411</v>
      </c>
      <c r="D4" s="179" t="s">
        <v>623</v>
      </c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16.5">
      <c r="A5" s="147">
        <v>4</v>
      </c>
      <c r="B5" s="147" t="s">
        <v>624</v>
      </c>
      <c r="C5" s="75" t="s">
        <v>419</v>
      </c>
      <c r="D5" s="181" t="s">
        <v>625</v>
      </c>
      <c r="E5" s="182"/>
      <c r="F5" s="182"/>
      <c r="G5" s="182"/>
      <c r="H5" s="182"/>
      <c r="I5" s="182"/>
      <c r="J5" s="182"/>
      <c r="K5" s="182"/>
      <c r="L5" s="182"/>
      <c r="M5" s="182"/>
      <c r="N5" s="183"/>
    </row>
    <row r="6" spans="1:14" ht="16.5">
      <c r="A6" s="147">
        <v>4</v>
      </c>
      <c r="B6" s="147" t="s">
        <v>626</v>
      </c>
      <c r="C6" s="75" t="s">
        <v>419</v>
      </c>
      <c r="D6" s="173"/>
      <c r="E6" s="174"/>
      <c r="F6" s="174"/>
      <c r="G6" s="174"/>
      <c r="H6" s="174"/>
      <c r="I6" s="174"/>
      <c r="J6" s="174"/>
      <c r="K6" s="174"/>
      <c r="L6" s="174"/>
      <c r="M6" s="174"/>
      <c r="N6" s="175"/>
    </row>
    <row r="7" spans="1:14" ht="33" customHeight="1">
      <c r="A7" s="147">
        <v>4</v>
      </c>
      <c r="B7" s="147" t="s">
        <v>627</v>
      </c>
      <c r="C7" s="75" t="s">
        <v>419</v>
      </c>
      <c r="D7" s="161" t="s">
        <v>628</v>
      </c>
      <c r="E7" s="164"/>
      <c r="F7" s="164"/>
      <c r="G7" s="164"/>
      <c r="H7" s="164"/>
      <c r="I7" s="164"/>
      <c r="J7" s="164"/>
      <c r="K7" s="164"/>
      <c r="L7" s="164"/>
      <c r="M7" s="164"/>
      <c r="N7" s="165"/>
    </row>
    <row r="8" spans="1:14" ht="16.5">
      <c r="A8" s="148">
        <v>11</v>
      </c>
      <c r="B8" s="148" t="s">
        <v>629</v>
      </c>
      <c r="C8" s="74" t="s">
        <v>411</v>
      </c>
      <c r="D8" s="169" t="s">
        <v>630</v>
      </c>
      <c r="E8" s="167"/>
      <c r="F8" s="167"/>
      <c r="G8" s="167"/>
      <c r="H8" s="167"/>
      <c r="I8" s="167"/>
      <c r="J8" s="167"/>
      <c r="K8" s="167"/>
      <c r="L8" s="167"/>
      <c r="M8" s="167"/>
      <c r="N8" s="168"/>
    </row>
    <row r="9" spans="1:14" ht="33" customHeight="1">
      <c r="A9" s="147">
        <v>15</v>
      </c>
      <c r="B9" s="147" t="s">
        <v>631</v>
      </c>
      <c r="C9" s="75" t="s">
        <v>419</v>
      </c>
      <c r="D9" s="166" t="s">
        <v>632</v>
      </c>
      <c r="E9" s="162"/>
      <c r="F9" s="162"/>
      <c r="G9" s="162"/>
      <c r="H9" s="162"/>
      <c r="I9" s="162"/>
      <c r="J9" s="162"/>
      <c r="K9" s="162"/>
      <c r="L9" s="162"/>
      <c r="M9" s="162"/>
      <c r="N9" s="163"/>
    </row>
    <row r="10" spans="1:14" ht="30.75" customHeight="1">
      <c r="A10" s="147">
        <v>18</v>
      </c>
      <c r="B10" s="147" t="s">
        <v>633</v>
      </c>
      <c r="C10" s="75" t="s">
        <v>419</v>
      </c>
      <c r="D10" s="170" t="s">
        <v>649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2"/>
    </row>
    <row r="11" spans="1:14" ht="33.75" customHeight="1">
      <c r="A11" s="147">
        <v>18</v>
      </c>
      <c r="B11" s="147" t="s">
        <v>634</v>
      </c>
      <c r="C11" s="75" t="s">
        <v>419</v>
      </c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5"/>
    </row>
    <row r="12" spans="1:14" ht="50.25" customHeight="1">
      <c r="A12" s="147">
        <v>18</v>
      </c>
      <c r="B12" s="147" t="s">
        <v>635</v>
      </c>
      <c r="C12" s="75" t="s">
        <v>419</v>
      </c>
      <c r="D12" s="166" t="s">
        <v>636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8"/>
    </row>
    <row r="13" spans="1:14" ht="50.25" customHeight="1">
      <c r="A13" s="147">
        <v>20</v>
      </c>
      <c r="B13" s="147" t="s">
        <v>637</v>
      </c>
      <c r="C13" s="75" t="s">
        <v>419</v>
      </c>
      <c r="D13" s="161" t="s">
        <v>638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3"/>
    </row>
    <row r="14" spans="1:14" ht="16.5">
      <c r="A14" s="147">
        <v>21</v>
      </c>
      <c r="B14" s="147" t="s">
        <v>639</v>
      </c>
      <c r="C14" s="75" t="s">
        <v>419</v>
      </c>
      <c r="D14" s="166" t="s">
        <v>640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8"/>
    </row>
    <row r="15" spans="1:14" ht="48.75" customHeight="1">
      <c r="A15" s="147">
        <v>24</v>
      </c>
      <c r="B15" s="147" t="s">
        <v>641</v>
      </c>
      <c r="C15" s="75" t="s">
        <v>419</v>
      </c>
      <c r="D15" s="161" t="s">
        <v>642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3"/>
    </row>
    <row r="16" spans="1:14" ht="48.75" customHeight="1">
      <c r="A16" s="147">
        <v>25</v>
      </c>
      <c r="B16" s="147" t="s">
        <v>643</v>
      </c>
      <c r="C16" s="75" t="s">
        <v>419</v>
      </c>
      <c r="D16" s="161" t="s">
        <v>644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5"/>
    </row>
    <row r="17" spans="1:14" ht="50.25" customHeight="1">
      <c r="A17" s="147">
        <v>28</v>
      </c>
      <c r="B17" s="147" t="s">
        <v>645</v>
      </c>
      <c r="C17" s="75" t="s">
        <v>419</v>
      </c>
      <c r="D17" s="161" t="s">
        <v>646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14" ht="33" customHeight="1">
      <c r="A18" s="147">
        <v>29</v>
      </c>
      <c r="B18" s="147" t="s">
        <v>647</v>
      </c>
      <c r="C18" s="75" t="s">
        <v>419</v>
      </c>
      <c r="D18" s="159" t="s">
        <v>648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</sheetData>
  <sheetProtection/>
  <mergeCells count="15">
    <mergeCell ref="D7:N7"/>
    <mergeCell ref="D8:N8"/>
    <mergeCell ref="D10:N11"/>
    <mergeCell ref="D12:N12"/>
    <mergeCell ref="D1:N1"/>
    <mergeCell ref="D4:N4"/>
    <mergeCell ref="D2:N3"/>
    <mergeCell ref="D5:N6"/>
    <mergeCell ref="D18:N18"/>
    <mergeCell ref="D15:N15"/>
    <mergeCell ref="D16:N16"/>
    <mergeCell ref="D17:N17"/>
    <mergeCell ref="D9:N9"/>
    <mergeCell ref="D13:N13"/>
    <mergeCell ref="D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3"/>
  <sheetViews>
    <sheetView zoomScalePageLayoutView="0" workbookViewId="0" topLeftCell="A102">
      <selection activeCell="A2" sqref="A2:D123"/>
    </sheetView>
  </sheetViews>
  <sheetFormatPr defaultColWidth="9.140625" defaultRowHeight="15"/>
  <cols>
    <col min="1" max="1" width="9.140625" style="5" customWidth="1"/>
    <col min="2" max="2" width="35.57421875" style="5" customWidth="1"/>
    <col min="3" max="3" width="17.00390625" style="5" customWidth="1"/>
    <col min="4" max="4" width="8.7109375" style="24" customWidth="1"/>
    <col min="5" max="16384" width="9.140625" style="5" customWidth="1"/>
  </cols>
  <sheetData>
    <row r="2" spans="1:4" ht="16.5">
      <c r="A2" s="53" t="s">
        <v>4</v>
      </c>
      <c r="B2" s="54" t="s">
        <v>5</v>
      </c>
      <c r="C2" s="55" t="s">
        <v>1</v>
      </c>
      <c r="D2" s="56" t="s">
        <v>27</v>
      </c>
    </row>
    <row r="3" spans="1:4" ht="16.5">
      <c r="A3" s="38" t="s">
        <v>404</v>
      </c>
      <c r="B3" s="6" t="s">
        <v>216</v>
      </c>
      <c r="C3" s="6" t="s">
        <v>220</v>
      </c>
      <c r="D3" s="23">
        <v>24</v>
      </c>
    </row>
    <row r="4" spans="1:4" ht="16.5">
      <c r="A4" s="38" t="s">
        <v>405</v>
      </c>
      <c r="B4" s="35" t="s">
        <v>327</v>
      </c>
      <c r="C4" s="35" t="s">
        <v>326</v>
      </c>
      <c r="D4" s="23">
        <v>19</v>
      </c>
    </row>
    <row r="5" spans="1:4" ht="16.5">
      <c r="A5" s="38" t="s">
        <v>406</v>
      </c>
      <c r="B5" s="26" t="s">
        <v>418</v>
      </c>
      <c r="C5" s="26" t="s">
        <v>90</v>
      </c>
      <c r="D5" s="23">
        <v>18</v>
      </c>
    </row>
    <row r="6" spans="1:4" ht="16.5">
      <c r="A6" s="38" t="s">
        <v>601</v>
      </c>
      <c r="B6" s="35" t="s">
        <v>193</v>
      </c>
      <c r="C6" s="35" t="s">
        <v>192</v>
      </c>
      <c r="D6" s="23">
        <v>15</v>
      </c>
    </row>
    <row r="7" spans="1:4" ht="16.5">
      <c r="A7" s="38" t="s">
        <v>601</v>
      </c>
      <c r="B7" s="6" t="s">
        <v>217</v>
      </c>
      <c r="C7" s="6" t="s">
        <v>220</v>
      </c>
      <c r="D7" s="61">
        <v>15</v>
      </c>
    </row>
    <row r="8" spans="1:4" ht="16.5">
      <c r="A8" s="38" t="s">
        <v>451</v>
      </c>
      <c r="B8" s="6" t="s">
        <v>86</v>
      </c>
      <c r="C8" s="6" t="s">
        <v>90</v>
      </c>
      <c r="D8" s="62">
        <v>14</v>
      </c>
    </row>
    <row r="9" spans="1:4" ht="16.5">
      <c r="A9" s="38" t="s">
        <v>602</v>
      </c>
      <c r="B9" s="42" t="s">
        <v>213</v>
      </c>
      <c r="C9" s="6" t="s">
        <v>215</v>
      </c>
      <c r="D9" s="23">
        <v>13</v>
      </c>
    </row>
    <row r="10" spans="1:4" ht="16.5">
      <c r="A10" s="38" t="s">
        <v>602</v>
      </c>
      <c r="B10" s="6" t="s">
        <v>246</v>
      </c>
      <c r="C10" s="6" t="s">
        <v>249</v>
      </c>
      <c r="D10" s="23">
        <v>13</v>
      </c>
    </row>
    <row r="11" spans="1:4" ht="16.5">
      <c r="A11" s="38" t="s">
        <v>493</v>
      </c>
      <c r="B11" s="35" t="s">
        <v>166</v>
      </c>
      <c r="C11" s="35" t="s">
        <v>178</v>
      </c>
      <c r="D11" s="23">
        <v>12</v>
      </c>
    </row>
    <row r="12" spans="1:4" ht="16.5">
      <c r="A12" s="38" t="s">
        <v>493</v>
      </c>
      <c r="B12" s="6" t="s">
        <v>312</v>
      </c>
      <c r="C12" s="6" t="s">
        <v>313</v>
      </c>
      <c r="D12" s="23">
        <v>12</v>
      </c>
    </row>
    <row r="13" spans="1:4" ht="16.5">
      <c r="A13" s="38" t="s">
        <v>659</v>
      </c>
      <c r="B13" s="136">
        <v>110</v>
      </c>
      <c r="C13" s="6" t="s">
        <v>39</v>
      </c>
      <c r="D13" s="61">
        <v>11</v>
      </c>
    </row>
    <row r="14" spans="1:4" ht="16.5">
      <c r="A14" s="38" t="s">
        <v>659</v>
      </c>
      <c r="B14" s="6" t="s">
        <v>203</v>
      </c>
      <c r="C14" s="6" t="s">
        <v>204</v>
      </c>
      <c r="D14" s="62">
        <v>11</v>
      </c>
    </row>
    <row r="15" spans="1:4" ht="16.5">
      <c r="A15" s="38" t="s">
        <v>659</v>
      </c>
      <c r="B15" s="35" t="s">
        <v>87</v>
      </c>
      <c r="C15" s="35" t="s">
        <v>90</v>
      </c>
      <c r="D15" s="23">
        <v>11</v>
      </c>
    </row>
    <row r="16" spans="1:4" ht="16.5">
      <c r="A16" s="38" t="s">
        <v>659</v>
      </c>
      <c r="B16" s="35" t="s">
        <v>421</v>
      </c>
      <c r="C16" s="35" t="s">
        <v>422</v>
      </c>
      <c r="D16" s="23">
        <v>11</v>
      </c>
    </row>
    <row r="17" spans="1:4" ht="16.5">
      <c r="A17" s="38" t="s">
        <v>659</v>
      </c>
      <c r="B17" s="6" t="s">
        <v>82</v>
      </c>
      <c r="C17" s="6" t="s">
        <v>90</v>
      </c>
      <c r="D17" s="23">
        <v>11</v>
      </c>
    </row>
    <row r="18" spans="1:4" ht="16.5">
      <c r="A18" s="38" t="s">
        <v>659</v>
      </c>
      <c r="B18" s="6" t="s">
        <v>389</v>
      </c>
      <c r="C18" s="6" t="s">
        <v>386</v>
      </c>
      <c r="D18" s="23">
        <v>11</v>
      </c>
    </row>
    <row r="19" spans="1:4" ht="16.5">
      <c r="A19" s="38" t="s">
        <v>659</v>
      </c>
      <c r="B19" s="6" t="s">
        <v>543</v>
      </c>
      <c r="C19" s="6" t="s">
        <v>192</v>
      </c>
      <c r="D19" s="61">
        <v>11</v>
      </c>
    </row>
    <row r="20" spans="1:4" ht="16.5">
      <c r="A20" s="38" t="s">
        <v>660</v>
      </c>
      <c r="B20" s="6" t="s">
        <v>84</v>
      </c>
      <c r="C20" s="6" t="s">
        <v>90</v>
      </c>
      <c r="D20" s="23">
        <v>10</v>
      </c>
    </row>
    <row r="21" spans="1:4" ht="16.5">
      <c r="A21" s="38" t="s">
        <v>660</v>
      </c>
      <c r="B21" s="40" t="s">
        <v>170</v>
      </c>
      <c r="C21" s="35" t="s">
        <v>178</v>
      </c>
      <c r="D21" s="23">
        <v>10</v>
      </c>
    </row>
    <row r="22" spans="1:4" ht="16.5">
      <c r="A22" s="38" t="s">
        <v>660</v>
      </c>
      <c r="B22" s="35" t="s">
        <v>222</v>
      </c>
      <c r="C22" s="35" t="s">
        <v>237</v>
      </c>
      <c r="D22" s="23">
        <v>10</v>
      </c>
    </row>
    <row r="23" spans="1:4" ht="16.5">
      <c r="A23" s="38" t="s">
        <v>660</v>
      </c>
      <c r="B23" s="39" t="s">
        <v>250</v>
      </c>
      <c r="C23" s="35" t="s">
        <v>251</v>
      </c>
      <c r="D23" s="23">
        <v>10</v>
      </c>
    </row>
    <row r="24" spans="1:4" ht="16.5">
      <c r="A24" s="38" t="s">
        <v>660</v>
      </c>
      <c r="B24" s="35" t="s">
        <v>160</v>
      </c>
      <c r="C24" s="35" t="s">
        <v>165</v>
      </c>
      <c r="D24" s="141">
        <v>10</v>
      </c>
    </row>
    <row r="25" spans="1:4" ht="16.5">
      <c r="A25" s="38" t="s">
        <v>660</v>
      </c>
      <c r="B25" s="35" t="s">
        <v>98</v>
      </c>
      <c r="C25" s="35" t="s">
        <v>135</v>
      </c>
      <c r="D25" s="23">
        <v>10</v>
      </c>
    </row>
    <row r="26" spans="1:4" ht="16.5">
      <c r="A26" s="38" t="s">
        <v>661</v>
      </c>
      <c r="B26" s="6" t="s">
        <v>224</v>
      </c>
      <c r="C26" s="6" t="s">
        <v>237</v>
      </c>
      <c r="D26" s="23">
        <v>9</v>
      </c>
    </row>
    <row r="27" spans="1:4" ht="16.5">
      <c r="A27" s="38" t="s">
        <v>661</v>
      </c>
      <c r="B27" s="35" t="s">
        <v>168</v>
      </c>
      <c r="C27" s="35" t="s">
        <v>178</v>
      </c>
      <c r="D27" s="23">
        <v>9</v>
      </c>
    </row>
    <row r="28" spans="1:4" ht="16.5">
      <c r="A28" s="38" t="s">
        <v>661</v>
      </c>
      <c r="B28" s="35" t="s">
        <v>290</v>
      </c>
      <c r="C28" s="35" t="s">
        <v>274</v>
      </c>
      <c r="D28" s="23">
        <v>9</v>
      </c>
    </row>
    <row r="29" spans="1:4" ht="16.5">
      <c r="A29" s="38" t="s">
        <v>661</v>
      </c>
      <c r="B29" s="6" t="s">
        <v>365</v>
      </c>
      <c r="C29" s="6" t="s">
        <v>361</v>
      </c>
      <c r="D29" s="23">
        <v>9</v>
      </c>
    </row>
    <row r="30" spans="1:4" ht="16.5">
      <c r="A30" s="38" t="s">
        <v>661</v>
      </c>
      <c r="B30" s="35" t="s">
        <v>364</v>
      </c>
      <c r="C30" s="35" t="s">
        <v>361</v>
      </c>
      <c r="D30" s="23">
        <v>9</v>
      </c>
    </row>
    <row r="31" spans="1:4" ht="16.5">
      <c r="A31" s="38" t="s">
        <v>661</v>
      </c>
      <c r="B31" s="6" t="s">
        <v>328</v>
      </c>
      <c r="C31" s="6" t="s">
        <v>326</v>
      </c>
      <c r="D31" s="23">
        <v>9</v>
      </c>
    </row>
    <row r="32" spans="1:4" ht="16.5">
      <c r="A32" s="38" t="s">
        <v>661</v>
      </c>
      <c r="B32" s="6" t="s">
        <v>388</v>
      </c>
      <c r="C32" s="6" t="s">
        <v>386</v>
      </c>
      <c r="D32" s="23">
        <v>9</v>
      </c>
    </row>
    <row r="33" spans="1:4" ht="16.5">
      <c r="A33" s="38" t="s">
        <v>661</v>
      </c>
      <c r="B33" s="35" t="s">
        <v>540</v>
      </c>
      <c r="C33" s="35" t="s">
        <v>96</v>
      </c>
      <c r="D33" s="23">
        <v>9</v>
      </c>
    </row>
    <row r="34" spans="1:4" ht="16.5">
      <c r="A34" s="38" t="s">
        <v>661</v>
      </c>
      <c r="B34" s="6" t="s">
        <v>409</v>
      </c>
      <c r="C34" s="6" t="s">
        <v>39</v>
      </c>
      <c r="D34" s="61">
        <v>9</v>
      </c>
    </row>
    <row r="35" spans="1:4" ht="16.5">
      <c r="A35" s="38" t="s">
        <v>662</v>
      </c>
      <c r="B35" s="6" t="s">
        <v>319</v>
      </c>
      <c r="C35" s="6" t="s">
        <v>313</v>
      </c>
      <c r="D35" s="23">
        <v>8</v>
      </c>
    </row>
    <row r="36" spans="1:4" ht="16.5">
      <c r="A36" s="38" t="s">
        <v>662</v>
      </c>
      <c r="B36" s="6" t="s">
        <v>286</v>
      </c>
      <c r="C36" s="6" t="s">
        <v>274</v>
      </c>
      <c r="D36" s="61">
        <v>8</v>
      </c>
    </row>
    <row r="37" spans="1:4" ht="16.5">
      <c r="A37" s="38" t="s">
        <v>662</v>
      </c>
      <c r="B37" s="80" t="s">
        <v>269</v>
      </c>
      <c r="C37" s="6" t="s">
        <v>270</v>
      </c>
      <c r="D37" s="23">
        <v>8</v>
      </c>
    </row>
    <row r="38" spans="1:4" ht="16.5">
      <c r="A38" s="38" t="s">
        <v>662</v>
      </c>
      <c r="B38" s="35" t="s">
        <v>137</v>
      </c>
      <c r="C38" s="35" t="s">
        <v>146</v>
      </c>
      <c r="D38" s="23">
        <v>8</v>
      </c>
    </row>
    <row r="39" spans="1:4" ht="16.5">
      <c r="A39" s="38" t="s">
        <v>662</v>
      </c>
      <c r="B39" s="6" t="s">
        <v>167</v>
      </c>
      <c r="C39" s="6" t="s">
        <v>178</v>
      </c>
      <c r="D39" s="23">
        <v>8</v>
      </c>
    </row>
    <row r="40" spans="1:4" ht="16.5">
      <c r="A40" s="38" t="s">
        <v>662</v>
      </c>
      <c r="B40" s="6" t="s">
        <v>236</v>
      </c>
      <c r="C40" s="6" t="s">
        <v>237</v>
      </c>
      <c r="D40" s="23">
        <v>8</v>
      </c>
    </row>
    <row r="41" spans="1:4" ht="16.5">
      <c r="A41" s="38" t="s">
        <v>662</v>
      </c>
      <c r="B41" s="35" t="s">
        <v>431</v>
      </c>
      <c r="C41" s="35" t="s">
        <v>178</v>
      </c>
      <c r="D41" s="23">
        <v>8</v>
      </c>
    </row>
    <row r="42" spans="1:4" ht="16.5">
      <c r="A42" s="38" t="s">
        <v>662</v>
      </c>
      <c r="B42" s="6" t="s">
        <v>317</v>
      </c>
      <c r="C42" s="6" t="s">
        <v>313</v>
      </c>
      <c r="D42" s="23">
        <v>8</v>
      </c>
    </row>
    <row r="43" spans="1:4" ht="16.5">
      <c r="A43" s="38" t="s">
        <v>662</v>
      </c>
      <c r="B43" s="35" t="s">
        <v>424</v>
      </c>
      <c r="C43" s="35" t="s">
        <v>422</v>
      </c>
      <c r="D43" s="23">
        <v>8</v>
      </c>
    </row>
    <row r="44" spans="1:4" ht="16.5">
      <c r="A44" s="38" t="s">
        <v>663</v>
      </c>
      <c r="B44" s="35" t="s">
        <v>141</v>
      </c>
      <c r="C44" s="35" t="s">
        <v>146</v>
      </c>
      <c r="D44" s="23">
        <v>7</v>
      </c>
    </row>
    <row r="45" spans="1:4" ht="16.5">
      <c r="A45" s="38" t="s">
        <v>663</v>
      </c>
      <c r="B45" s="6" t="s">
        <v>104</v>
      </c>
      <c r="C45" s="6" t="s">
        <v>96</v>
      </c>
      <c r="D45" s="23">
        <v>7</v>
      </c>
    </row>
    <row r="46" spans="1:4" ht="16.5">
      <c r="A46" s="38" t="s">
        <v>663</v>
      </c>
      <c r="B46" s="35" t="s">
        <v>101</v>
      </c>
      <c r="C46" s="35" t="s">
        <v>96</v>
      </c>
      <c r="D46" s="23">
        <v>7</v>
      </c>
    </row>
    <row r="47" spans="1:4" ht="16.5">
      <c r="A47" s="38" t="s">
        <v>663</v>
      </c>
      <c r="B47" s="40" t="s">
        <v>325</v>
      </c>
      <c r="C47" s="35" t="s">
        <v>326</v>
      </c>
      <c r="D47" s="23">
        <v>7</v>
      </c>
    </row>
    <row r="48" spans="1:4" ht="16.5">
      <c r="A48" s="38" t="s">
        <v>663</v>
      </c>
      <c r="B48" s="42" t="s">
        <v>57</v>
      </c>
      <c r="C48" s="6" t="s">
        <v>39</v>
      </c>
      <c r="D48" s="62">
        <v>7</v>
      </c>
    </row>
    <row r="49" spans="1:4" ht="16.5">
      <c r="A49" s="38" t="s">
        <v>663</v>
      </c>
      <c r="B49" s="35" t="s">
        <v>174</v>
      </c>
      <c r="C49" s="35" t="s">
        <v>178</v>
      </c>
      <c r="D49" s="23">
        <v>7</v>
      </c>
    </row>
    <row r="50" spans="1:4" ht="16.5">
      <c r="A50" s="38" t="s">
        <v>663</v>
      </c>
      <c r="B50" s="35" t="s">
        <v>253</v>
      </c>
      <c r="C50" s="35" t="s">
        <v>251</v>
      </c>
      <c r="D50" s="23">
        <v>7</v>
      </c>
    </row>
    <row r="51" spans="1:4" ht="16.5">
      <c r="A51" s="38" t="s">
        <v>663</v>
      </c>
      <c r="B51" s="6" t="s">
        <v>391</v>
      </c>
      <c r="C51" s="6" t="s">
        <v>386</v>
      </c>
      <c r="D51" s="23">
        <v>7</v>
      </c>
    </row>
    <row r="52" spans="1:4" ht="16.5">
      <c r="A52" s="38" t="s">
        <v>663</v>
      </c>
      <c r="B52" s="35" t="s">
        <v>430</v>
      </c>
      <c r="C52" s="35" t="s">
        <v>178</v>
      </c>
      <c r="D52" s="23">
        <v>7</v>
      </c>
    </row>
    <row r="53" spans="1:4" ht="16.5">
      <c r="A53" s="38" t="s">
        <v>663</v>
      </c>
      <c r="B53" s="35" t="s">
        <v>429</v>
      </c>
      <c r="C53" s="35" t="s">
        <v>178</v>
      </c>
      <c r="D53" s="23">
        <v>7</v>
      </c>
    </row>
    <row r="54" spans="1:4" ht="16.5">
      <c r="A54" s="38" t="s">
        <v>663</v>
      </c>
      <c r="B54" s="6" t="s">
        <v>169</v>
      </c>
      <c r="C54" s="6" t="s">
        <v>178</v>
      </c>
      <c r="D54" s="61">
        <v>7</v>
      </c>
    </row>
    <row r="55" spans="1:4" ht="16.5">
      <c r="A55" s="38" t="s">
        <v>664</v>
      </c>
      <c r="B55" s="6" t="s">
        <v>89</v>
      </c>
      <c r="C55" s="6" t="s">
        <v>90</v>
      </c>
      <c r="D55" s="23">
        <v>6</v>
      </c>
    </row>
    <row r="56" spans="1:4" ht="16.5">
      <c r="A56" s="38" t="s">
        <v>664</v>
      </c>
      <c r="B56" s="6" t="s">
        <v>394</v>
      </c>
      <c r="C56" s="6" t="s">
        <v>386</v>
      </c>
      <c r="D56" s="23">
        <v>6</v>
      </c>
    </row>
    <row r="57" spans="1:4" ht="16.5">
      <c r="A57" s="38" t="s">
        <v>664</v>
      </c>
      <c r="B57" s="6" t="s">
        <v>390</v>
      </c>
      <c r="C57" s="6" t="s">
        <v>386</v>
      </c>
      <c r="D57" s="23">
        <v>6</v>
      </c>
    </row>
    <row r="58" spans="1:4" ht="16.5">
      <c r="A58" s="38" t="s">
        <v>664</v>
      </c>
      <c r="B58" s="6" t="s">
        <v>392</v>
      </c>
      <c r="C58" s="6" t="s">
        <v>386</v>
      </c>
      <c r="D58" s="23">
        <v>6</v>
      </c>
    </row>
    <row r="59" spans="1:4" ht="16.5">
      <c r="A59" s="38" t="s">
        <v>664</v>
      </c>
      <c r="B59" s="39" t="s">
        <v>288</v>
      </c>
      <c r="C59" s="39" t="s">
        <v>274</v>
      </c>
      <c r="D59" s="23">
        <v>6</v>
      </c>
    </row>
    <row r="60" spans="1:4" ht="16.5">
      <c r="A60" s="38" t="s">
        <v>664</v>
      </c>
      <c r="B60" s="6" t="s">
        <v>273</v>
      </c>
      <c r="C60" s="6" t="s">
        <v>274</v>
      </c>
      <c r="D60" s="61">
        <v>6</v>
      </c>
    </row>
    <row r="61" spans="1:4" ht="16.5">
      <c r="A61" s="38" t="s">
        <v>664</v>
      </c>
      <c r="B61" s="35" t="s">
        <v>171</v>
      </c>
      <c r="C61" s="35" t="s">
        <v>178</v>
      </c>
      <c r="D61" s="23">
        <v>6</v>
      </c>
    </row>
    <row r="62" spans="1:4" ht="16.5">
      <c r="A62" s="38" t="s">
        <v>664</v>
      </c>
      <c r="B62" s="6" t="s">
        <v>43</v>
      </c>
      <c r="C62" s="6" t="s">
        <v>39</v>
      </c>
      <c r="D62" s="61">
        <v>6</v>
      </c>
    </row>
    <row r="63" spans="1:4" ht="16.5">
      <c r="A63" s="38" t="s">
        <v>664</v>
      </c>
      <c r="B63" s="39" t="s">
        <v>226</v>
      </c>
      <c r="C63" s="39" t="s">
        <v>237</v>
      </c>
      <c r="D63" s="23">
        <v>6</v>
      </c>
    </row>
    <row r="64" spans="1:4" ht="16.5">
      <c r="A64" s="38" t="s">
        <v>664</v>
      </c>
      <c r="B64" s="35" t="s">
        <v>154</v>
      </c>
      <c r="C64" s="35" t="s">
        <v>165</v>
      </c>
      <c r="D64" s="141">
        <v>6</v>
      </c>
    </row>
    <row r="65" spans="1:4" ht="16.5">
      <c r="A65" s="38" t="s">
        <v>664</v>
      </c>
      <c r="B65" s="35" t="s">
        <v>302</v>
      </c>
      <c r="C65" s="35" t="s">
        <v>274</v>
      </c>
      <c r="D65" s="23">
        <v>6</v>
      </c>
    </row>
    <row r="66" spans="1:4" ht="16.5">
      <c r="A66" s="38" t="s">
        <v>665</v>
      </c>
      <c r="B66" s="35" t="s">
        <v>252</v>
      </c>
      <c r="C66" s="35" t="s">
        <v>251</v>
      </c>
      <c r="D66" s="23">
        <v>5</v>
      </c>
    </row>
    <row r="67" spans="1:4" ht="16.5">
      <c r="A67" s="38" t="s">
        <v>665</v>
      </c>
      <c r="B67" s="6" t="s">
        <v>62</v>
      </c>
      <c r="C67" s="6" t="s">
        <v>70</v>
      </c>
      <c r="D67" s="23">
        <v>5</v>
      </c>
    </row>
    <row r="68" spans="1:4" ht="16.5">
      <c r="A68" s="38" t="s">
        <v>665</v>
      </c>
      <c r="B68" s="39" t="s">
        <v>367</v>
      </c>
      <c r="C68" s="39" t="s">
        <v>361</v>
      </c>
      <c r="D68" s="23">
        <v>5</v>
      </c>
    </row>
    <row r="69" spans="1:4" ht="16.5">
      <c r="A69" s="38" t="s">
        <v>665</v>
      </c>
      <c r="B69" s="68" t="s">
        <v>539</v>
      </c>
      <c r="C69" s="35" t="s">
        <v>96</v>
      </c>
      <c r="D69" s="23">
        <v>5</v>
      </c>
    </row>
    <row r="70" spans="1:4" ht="16.5">
      <c r="A70" s="38" t="s">
        <v>665</v>
      </c>
      <c r="B70" s="35" t="s">
        <v>413</v>
      </c>
      <c r="C70" s="35" t="s">
        <v>96</v>
      </c>
      <c r="D70" s="23">
        <v>5</v>
      </c>
    </row>
    <row r="71" spans="1:4" ht="16.5">
      <c r="A71" s="38" t="s">
        <v>665</v>
      </c>
      <c r="B71" s="43" t="s">
        <v>228</v>
      </c>
      <c r="C71" s="35" t="s">
        <v>237</v>
      </c>
      <c r="D71" s="23">
        <v>5</v>
      </c>
    </row>
    <row r="72" spans="1:4" ht="16.5">
      <c r="A72" s="38" t="s">
        <v>665</v>
      </c>
      <c r="B72" s="26" t="s">
        <v>68</v>
      </c>
      <c r="C72" s="26" t="s">
        <v>70</v>
      </c>
      <c r="D72" s="23">
        <v>5</v>
      </c>
    </row>
    <row r="73" spans="1:4" ht="16.5">
      <c r="A73" s="38" t="s">
        <v>665</v>
      </c>
      <c r="B73" s="42" t="s">
        <v>172</v>
      </c>
      <c r="C73" s="6" t="s">
        <v>178</v>
      </c>
      <c r="D73" s="23">
        <v>5</v>
      </c>
    </row>
    <row r="74" spans="1:4" ht="16.5">
      <c r="A74" s="38" t="s">
        <v>665</v>
      </c>
      <c r="B74" s="35" t="s">
        <v>81</v>
      </c>
      <c r="C74" s="35" t="s">
        <v>90</v>
      </c>
      <c r="D74" s="23">
        <v>5</v>
      </c>
    </row>
    <row r="75" spans="1:4" ht="16.5">
      <c r="A75" s="38" t="s">
        <v>665</v>
      </c>
      <c r="B75" s="6" t="s">
        <v>121</v>
      </c>
      <c r="C75" s="6" t="s">
        <v>135</v>
      </c>
      <c r="D75" s="61">
        <v>5</v>
      </c>
    </row>
    <row r="76" spans="1:4" ht="16.5">
      <c r="A76" s="38" t="s">
        <v>665</v>
      </c>
      <c r="B76" s="35" t="s">
        <v>284</v>
      </c>
      <c r="C76" s="35" t="s">
        <v>274</v>
      </c>
      <c r="D76" s="23">
        <v>5</v>
      </c>
    </row>
    <row r="77" spans="1:4" ht="16.5">
      <c r="A77" s="38" t="s">
        <v>665</v>
      </c>
      <c r="B77" s="6" t="s">
        <v>139</v>
      </c>
      <c r="C77" s="6" t="s">
        <v>146</v>
      </c>
      <c r="D77" s="23">
        <v>5</v>
      </c>
    </row>
    <row r="78" spans="1:4" ht="16.5">
      <c r="A78" s="38" t="s">
        <v>665</v>
      </c>
      <c r="B78" s="6" t="s">
        <v>66</v>
      </c>
      <c r="C78" s="6" t="s">
        <v>70</v>
      </c>
      <c r="D78" s="61">
        <v>5</v>
      </c>
    </row>
    <row r="79" spans="1:4" ht="16.5">
      <c r="A79" s="38" t="s">
        <v>665</v>
      </c>
      <c r="B79" s="35" t="s">
        <v>147</v>
      </c>
      <c r="C79" s="35" t="s">
        <v>151</v>
      </c>
      <c r="D79" s="23">
        <v>5</v>
      </c>
    </row>
    <row r="80" spans="1:4" ht="16.5">
      <c r="A80" s="38" t="s">
        <v>666</v>
      </c>
      <c r="B80" s="6" t="s">
        <v>63</v>
      </c>
      <c r="C80" s="6" t="s">
        <v>70</v>
      </c>
      <c r="D80" s="61">
        <v>4</v>
      </c>
    </row>
    <row r="81" spans="1:4" ht="16.5">
      <c r="A81" s="38" t="s">
        <v>666</v>
      </c>
      <c r="B81" s="6" t="s">
        <v>355</v>
      </c>
      <c r="C81" s="6" t="s">
        <v>354</v>
      </c>
      <c r="D81" s="23">
        <v>4</v>
      </c>
    </row>
    <row r="82" spans="1:4" ht="16.5">
      <c r="A82" s="38" t="s">
        <v>666</v>
      </c>
      <c r="B82" s="6" t="s">
        <v>276</v>
      </c>
      <c r="C82" s="6" t="s">
        <v>274</v>
      </c>
      <c r="D82" s="61">
        <v>4</v>
      </c>
    </row>
    <row r="83" spans="1:4" ht="16.5">
      <c r="A83" s="38" t="s">
        <v>666</v>
      </c>
      <c r="B83" s="6" t="s">
        <v>324</v>
      </c>
      <c r="C83" s="6" t="s">
        <v>322</v>
      </c>
      <c r="D83" s="23">
        <v>4</v>
      </c>
    </row>
    <row r="84" spans="1:4" ht="16.5">
      <c r="A84" s="38" t="s">
        <v>666</v>
      </c>
      <c r="B84" s="35" t="s">
        <v>298</v>
      </c>
      <c r="C84" s="35" t="s">
        <v>274</v>
      </c>
      <c r="D84" s="23">
        <v>4</v>
      </c>
    </row>
    <row r="85" spans="1:4" ht="16.5">
      <c r="A85" s="38" t="s">
        <v>666</v>
      </c>
      <c r="B85" s="42" t="s">
        <v>541</v>
      </c>
      <c r="C85" s="6" t="s">
        <v>96</v>
      </c>
      <c r="D85" s="61">
        <v>4</v>
      </c>
    </row>
    <row r="86" spans="1:4" ht="16.5">
      <c r="A86" s="38" t="s">
        <v>666</v>
      </c>
      <c r="B86" s="6" t="s">
        <v>387</v>
      </c>
      <c r="C86" s="6" t="s">
        <v>386</v>
      </c>
      <c r="D86" s="23">
        <v>4</v>
      </c>
    </row>
    <row r="87" spans="1:4" ht="16.5">
      <c r="A87" s="38" t="s">
        <v>666</v>
      </c>
      <c r="B87" s="26" t="s">
        <v>443</v>
      </c>
      <c r="C87" s="26" t="s">
        <v>309</v>
      </c>
      <c r="D87" s="23">
        <v>4</v>
      </c>
    </row>
    <row r="88" spans="1:4" ht="16.5">
      <c r="A88" s="38" t="s">
        <v>666</v>
      </c>
      <c r="B88" s="6" t="s">
        <v>129</v>
      </c>
      <c r="C88" s="6" t="s">
        <v>135</v>
      </c>
      <c r="D88" s="23">
        <v>4</v>
      </c>
    </row>
    <row r="89" spans="1:4" ht="16.5">
      <c r="A89" s="38" t="s">
        <v>666</v>
      </c>
      <c r="B89" s="6" t="s">
        <v>282</v>
      </c>
      <c r="C89" s="6" t="s">
        <v>274</v>
      </c>
      <c r="D89" s="61">
        <v>4</v>
      </c>
    </row>
    <row r="90" spans="1:4" ht="16.5">
      <c r="A90" s="38" t="s">
        <v>666</v>
      </c>
      <c r="B90" s="35" t="s">
        <v>125</v>
      </c>
      <c r="C90" s="35" t="s">
        <v>135</v>
      </c>
      <c r="D90" s="23">
        <v>4</v>
      </c>
    </row>
    <row r="91" spans="1:4" ht="16.5">
      <c r="A91" s="38" t="s">
        <v>666</v>
      </c>
      <c r="B91" s="35" t="s">
        <v>148</v>
      </c>
      <c r="C91" s="35" t="s">
        <v>152</v>
      </c>
      <c r="D91" s="23">
        <v>4</v>
      </c>
    </row>
    <row r="92" spans="1:4" ht="16.5">
      <c r="A92" s="38" t="s">
        <v>666</v>
      </c>
      <c r="B92" s="35" t="s">
        <v>158</v>
      </c>
      <c r="C92" s="35" t="s">
        <v>165</v>
      </c>
      <c r="D92" s="141">
        <v>4</v>
      </c>
    </row>
    <row r="93" spans="1:4" ht="16.5">
      <c r="A93" s="38" t="s">
        <v>666</v>
      </c>
      <c r="B93" s="40" t="s">
        <v>248</v>
      </c>
      <c r="C93" s="35" t="s">
        <v>249</v>
      </c>
      <c r="D93" s="23">
        <v>4</v>
      </c>
    </row>
    <row r="94" spans="1:4" ht="16.5">
      <c r="A94" s="38" t="s">
        <v>666</v>
      </c>
      <c r="B94" s="35" t="s">
        <v>353</v>
      </c>
      <c r="C94" s="35" t="s">
        <v>354</v>
      </c>
      <c r="D94" s="23">
        <v>4</v>
      </c>
    </row>
    <row r="95" spans="1:4" ht="16.5">
      <c r="A95" s="38" t="s">
        <v>666</v>
      </c>
      <c r="B95" s="6" t="s">
        <v>294</v>
      </c>
      <c r="C95" s="6" t="s">
        <v>274</v>
      </c>
      <c r="D95" s="61">
        <v>4</v>
      </c>
    </row>
    <row r="96" spans="1:4" ht="16.5">
      <c r="A96" s="38" t="s">
        <v>666</v>
      </c>
      <c r="B96" s="6" t="s">
        <v>426</v>
      </c>
      <c r="C96" s="6" t="s">
        <v>422</v>
      </c>
      <c r="D96" s="61">
        <v>4</v>
      </c>
    </row>
    <row r="97" spans="1:4" ht="16.5">
      <c r="A97" s="38" t="s">
        <v>666</v>
      </c>
      <c r="B97" s="40" t="s">
        <v>83</v>
      </c>
      <c r="C97" s="35" t="s">
        <v>90</v>
      </c>
      <c r="D97" s="23">
        <v>4</v>
      </c>
    </row>
    <row r="98" spans="1:4" ht="16.5">
      <c r="A98" s="38" t="s">
        <v>667</v>
      </c>
      <c r="B98" s="6" t="s">
        <v>131</v>
      </c>
      <c r="C98" s="6" t="s">
        <v>135</v>
      </c>
      <c r="D98" s="23">
        <v>3</v>
      </c>
    </row>
    <row r="99" spans="1:4" ht="16.5">
      <c r="A99" s="38" t="s">
        <v>667</v>
      </c>
      <c r="B99" s="6" t="s">
        <v>393</v>
      </c>
      <c r="C99" s="6" t="s">
        <v>386</v>
      </c>
      <c r="D99" s="23">
        <v>3</v>
      </c>
    </row>
    <row r="100" spans="1:4" ht="16.5">
      <c r="A100" s="38" t="s">
        <v>667</v>
      </c>
      <c r="B100" s="37" t="s">
        <v>449</v>
      </c>
      <c r="C100" s="37" t="s">
        <v>322</v>
      </c>
      <c r="D100" s="23">
        <v>3</v>
      </c>
    </row>
    <row r="101" spans="1:4" ht="16.5">
      <c r="A101" s="38" t="s">
        <v>667</v>
      </c>
      <c r="B101" s="46" t="s">
        <v>445</v>
      </c>
      <c r="C101" s="46" t="s">
        <v>354</v>
      </c>
      <c r="D101" s="61">
        <v>3</v>
      </c>
    </row>
    <row r="102" spans="1:4" ht="16.5">
      <c r="A102" s="38" t="s">
        <v>667</v>
      </c>
      <c r="B102" s="37" t="s">
        <v>363</v>
      </c>
      <c r="C102" s="37" t="s">
        <v>361</v>
      </c>
      <c r="D102" s="23">
        <v>3</v>
      </c>
    </row>
    <row r="103" spans="1:4" ht="16.5">
      <c r="A103" s="38" t="s">
        <v>667</v>
      </c>
      <c r="B103" s="37" t="s">
        <v>115</v>
      </c>
      <c r="C103" s="37" t="s">
        <v>135</v>
      </c>
      <c r="D103" s="23">
        <v>3</v>
      </c>
    </row>
    <row r="104" spans="1:4" ht="16.5">
      <c r="A104" s="38" t="s">
        <v>667</v>
      </c>
      <c r="B104" s="37" t="s">
        <v>127</v>
      </c>
      <c r="C104" s="37" t="s">
        <v>135</v>
      </c>
      <c r="D104" s="23">
        <v>3</v>
      </c>
    </row>
    <row r="105" spans="1:4" ht="16.5">
      <c r="A105" s="38" t="s">
        <v>667</v>
      </c>
      <c r="B105" s="46" t="s">
        <v>65</v>
      </c>
      <c r="C105" s="46" t="s">
        <v>70</v>
      </c>
      <c r="D105" s="61">
        <v>3</v>
      </c>
    </row>
    <row r="106" spans="1:4" ht="16.5">
      <c r="A106" s="38" t="s">
        <v>667</v>
      </c>
      <c r="B106" s="135" t="s">
        <v>117</v>
      </c>
      <c r="C106" s="135" t="s">
        <v>135</v>
      </c>
      <c r="D106" s="73">
        <v>3</v>
      </c>
    </row>
    <row r="107" spans="1:4" ht="16.5">
      <c r="A107" s="38" t="s">
        <v>667</v>
      </c>
      <c r="B107" s="35" t="s">
        <v>97</v>
      </c>
      <c r="C107" s="35" t="s">
        <v>96</v>
      </c>
      <c r="D107" s="23">
        <v>3</v>
      </c>
    </row>
    <row r="108" spans="1:4" ht="16.5">
      <c r="A108" s="38" t="s">
        <v>667</v>
      </c>
      <c r="B108" s="6" t="s">
        <v>175</v>
      </c>
      <c r="C108" s="6" t="s">
        <v>178</v>
      </c>
      <c r="D108" s="62">
        <v>3</v>
      </c>
    </row>
    <row r="109" spans="1:4" ht="16.5">
      <c r="A109" s="38" t="s">
        <v>667</v>
      </c>
      <c r="B109" s="35" t="s">
        <v>410</v>
      </c>
      <c r="C109" s="35" t="s">
        <v>39</v>
      </c>
      <c r="D109" s="23">
        <v>3</v>
      </c>
    </row>
    <row r="110" spans="1:4" ht="16.5">
      <c r="A110" s="38" t="s">
        <v>667</v>
      </c>
      <c r="B110" s="6" t="s">
        <v>98</v>
      </c>
      <c r="C110" s="6" t="s">
        <v>96</v>
      </c>
      <c r="D110" s="23">
        <v>3</v>
      </c>
    </row>
    <row r="111" spans="1:4" ht="16.5">
      <c r="A111" s="38" t="s">
        <v>668</v>
      </c>
      <c r="B111" s="6" t="s">
        <v>177</v>
      </c>
      <c r="C111" s="6" t="s">
        <v>178</v>
      </c>
      <c r="D111" s="23">
        <v>2</v>
      </c>
    </row>
    <row r="112" spans="1:4" ht="16.5">
      <c r="A112" s="38" t="s">
        <v>668</v>
      </c>
      <c r="B112" s="40" t="s">
        <v>545</v>
      </c>
      <c r="C112" s="35" t="s">
        <v>237</v>
      </c>
      <c r="D112" s="23">
        <v>2</v>
      </c>
    </row>
    <row r="113" spans="1:4" ht="16.5">
      <c r="A113" s="38" t="s">
        <v>668</v>
      </c>
      <c r="B113" s="35" t="s">
        <v>442</v>
      </c>
      <c r="C113" s="35" t="s">
        <v>274</v>
      </c>
      <c r="D113" s="23">
        <v>2</v>
      </c>
    </row>
    <row r="114" spans="1:4" ht="16.5">
      <c r="A114" s="38" t="s">
        <v>668</v>
      </c>
      <c r="B114" s="35" t="s">
        <v>134</v>
      </c>
      <c r="C114" s="35" t="s">
        <v>135</v>
      </c>
      <c r="D114" s="23">
        <v>2</v>
      </c>
    </row>
    <row r="115" spans="1:4" ht="16.5">
      <c r="A115" s="38" t="s">
        <v>668</v>
      </c>
      <c r="B115" s="6" t="s">
        <v>36</v>
      </c>
      <c r="C115" s="6" t="s">
        <v>39</v>
      </c>
      <c r="D115" s="23">
        <v>2</v>
      </c>
    </row>
    <row r="116" spans="1:4" ht="16.5">
      <c r="A116" s="38" t="s">
        <v>668</v>
      </c>
      <c r="B116" s="6" t="s">
        <v>46</v>
      </c>
      <c r="C116" s="6" t="s">
        <v>39</v>
      </c>
      <c r="D116" s="23">
        <v>2</v>
      </c>
    </row>
    <row r="117" spans="1:4" ht="16.5">
      <c r="A117" s="38" t="s">
        <v>668</v>
      </c>
      <c r="B117" s="35" t="s">
        <v>123</v>
      </c>
      <c r="C117" s="35" t="s">
        <v>135</v>
      </c>
      <c r="D117" s="23">
        <v>2</v>
      </c>
    </row>
    <row r="118" spans="1:4" ht="16.5">
      <c r="A118" s="38" t="s">
        <v>668</v>
      </c>
      <c r="B118" s="40" t="s">
        <v>143</v>
      </c>
      <c r="C118" s="35" t="s">
        <v>146</v>
      </c>
      <c r="D118" s="23">
        <v>2</v>
      </c>
    </row>
    <row r="119" spans="1:4" ht="16.5">
      <c r="A119" s="38" t="s">
        <v>669</v>
      </c>
      <c r="B119" s="6" t="s">
        <v>415</v>
      </c>
      <c r="C119" s="6" t="s">
        <v>96</v>
      </c>
      <c r="D119" s="23">
        <v>1</v>
      </c>
    </row>
    <row r="120" spans="1:4" ht="16.5">
      <c r="A120" s="38" t="s">
        <v>669</v>
      </c>
      <c r="B120" s="26" t="s">
        <v>414</v>
      </c>
      <c r="C120" s="26" t="s">
        <v>96</v>
      </c>
      <c r="D120" s="23">
        <v>1</v>
      </c>
    </row>
    <row r="121" spans="1:4" ht="16.5">
      <c r="A121" s="38" t="s">
        <v>669</v>
      </c>
      <c r="B121" s="35" t="s">
        <v>133</v>
      </c>
      <c r="C121" s="35" t="s">
        <v>135</v>
      </c>
      <c r="D121" s="23">
        <v>1</v>
      </c>
    </row>
    <row r="122" spans="1:4" ht="16.5">
      <c r="A122" s="38" t="s">
        <v>669</v>
      </c>
      <c r="B122" s="35" t="s">
        <v>199</v>
      </c>
      <c r="C122" s="35" t="s">
        <v>204</v>
      </c>
      <c r="D122" s="23">
        <v>1</v>
      </c>
    </row>
    <row r="123" spans="1:4" ht="16.5">
      <c r="A123" s="38" t="s">
        <v>658</v>
      </c>
      <c r="B123" s="35" t="s">
        <v>119</v>
      </c>
      <c r="C123" s="35" t="s">
        <v>135</v>
      </c>
      <c r="D123" s="141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76">
      <selection activeCell="A2" sqref="A2:H188"/>
    </sheetView>
  </sheetViews>
  <sheetFormatPr defaultColWidth="9.140625" defaultRowHeight="15" outlineLevelCol="1"/>
  <cols>
    <col min="1" max="1" width="9.140625" style="5" customWidth="1"/>
    <col min="2" max="2" width="9.140625" style="5" hidden="1" customWidth="1" outlineLevel="1"/>
    <col min="3" max="3" width="35.57421875" style="5" customWidth="1" collapsed="1"/>
    <col min="4" max="4" width="17.00390625" style="5" customWidth="1"/>
    <col min="5" max="5" width="8.7109375" style="59" customWidth="1"/>
    <col min="6" max="9" width="8.7109375" style="24" customWidth="1" outlineLevel="1"/>
    <col min="10" max="16384" width="9.140625" style="5" customWidth="1"/>
  </cols>
  <sheetData>
    <row r="1" spans="1:9" ht="16.5">
      <c r="A1" s="83"/>
      <c r="B1" s="83"/>
      <c r="C1" s="84"/>
      <c r="D1" s="84"/>
      <c r="E1" s="81"/>
      <c r="F1" s="82"/>
      <c r="G1" s="82"/>
      <c r="H1" s="82"/>
      <c r="I1" s="82"/>
    </row>
    <row r="2" spans="1:9" ht="16.5">
      <c r="A2" s="53" t="s">
        <v>4</v>
      </c>
      <c r="B2" s="53" t="s">
        <v>29</v>
      </c>
      <c r="C2" s="54" t="s">
        <v>5</v>
      </c>
      <c r="D2" s="55" t="s">
        <v>1</v>
      </c>
      <c r="E2" s="57" t="s">
        <v>24</v>
      </c>
      <c r="F2" s="56" t="s">
        <v>25</v>
      </c>
      <c r="G2" s="56" t="s">
        <v>26</v>
      </c>
      <c r="H2" s="56" t="s">
        <v>27</v>
      </c>
      <c r="I2" s="56" t="s">
        <v>28</v>
      </c>
    </row>
    <row r="3" spans="1:9" ht="16.5">
      <c r="A3" s="38" t="s">
        <v>404</v>
      </c>
      <c r="B3" s="71" t="s">
        <v>218</v>
      </c>
      <c r="C3" s="35" t="s">
        <v>216</v>
      </c>
      <c r="D3" s="35" t="s">
        <v>220</v>
      </c>
      <c r="E3" s="58">
        <f aca="true" t="shared" si="0" ref="E3:E34">SUM(F3:I3)</f>
        <v>59</v>
      </c>
      <c r="F3" s="23">
        <v>17</v>
      </c>
      <c r="G3" s="23">
        <v>18</v>
      </c>
      <c r="H3" s="23">
        <v>24</v>
      </c>
      <c r="I3" s="23"/>
    </row>
    <row r="4" spans="1:9" ht="16.5">
      <c r="A4" s="38" t="s">
        <v>405</v>
      </c>
      <c r="B4" s="71" t="s">
        <v>330</v>
      </c>
      <c r="C4" s="35" t="s">
        <v>327</v>
      </c>
      <c r="D4" s="35" t="s">
        <v>326</v>
      </c>
      <c r="E4" s="58">
        <f t="shared" si="0"/>
        <v>59</v>
      </c>
      <c r="F4" s="23">
        <v>21</v>
      </c>
      <c r="G4" s="23">
        <v>19</v>
      </c>
      <c r="H4" s="23">
        <v>19</v>
      </c>
      <c r="I4" s="23"/>
    </row>
    <row r="5" spans="1:9" ht="16.5">
      <c r="A5" s="38" t="s">
        <v>406</v>
      </c>
      <c r="B5" s="71" t="s">
        <v>257</v>
      </c>
      <c r="C5" s="42" t="s">
        <v>475</v>
      </c>
      <c r="D5" s="6" t="s">
        <v>90</v>
      </c>
      <c r="E5" s="58">
        <f t="shared" si="0"/>
        <v>45</v>
      </c>
      <c r="F5" s="23">
        <v>13</v>
      </c>
      <c r="G5" s="23">
        <v>14</v>
      </c>
      <c r="H5" s="23">
        <v>18</v>
      </c>
      <c r="I5" s="23"/>
    </row>
    <row r="6" spans="1:9" ht="16.5">
      <c r="A6" s="38" t="s">
        <v>450</v>
      </c>
      <c r="B6" s="71" t="s">
        <v>245</v>
      </c>
      <c r="C6" s="35" t="s">
        <v>246</v>
      </c>
      <c r="D6" s="35" t="s">
        <v>249</v>
      </c>
      <c r="E6" s="58">
        <f t="shared" si="0"/>
        <v>43</v>
      </c>
      <c r="F6" s="23">
        <v>16</v>
      </c>
      <c r="G6" s="23">
        <v>14</v>
      </c>
      <c r="H6" s="23">
        <v>13</v>
      </c>
      <c r="I6" s="23"/>
    </row>
    <row r="7" spans="1:9" ht="16.5">
      <c r="A7" s="38" t="s">
        <v>407</v>
      </c>
      <c r="B7" s="71" t="s">
        <v>214</v>
      </c>
      <c r="C7" s="35" t="s">
        <v>213</v>
      </c>
      <c r="D7" s="35" t="s">
        <v>215</v>
      </c>
      <c r="E7" s="58">
        <f t="shared" si="0"/>
        <v>40</v>
      </c>
      <c r="F7" s="23">
        <v>11</v>
      </c>
      <c r="G7" s="23">
        <v>16</v>
      </c>
      <c r="H7" s="23">
        <v>13</v>
      </c>
      <c r="I7" s="23"/>
    </row>
    <row r="8" spans="1:9" ht="16.5">
      <c r="A8" s="38" t="s">
        <v>451</v>
      </c>
      <c r="B8" s="71" t="s">
        <v>195</v>
      </c>
      <c r="C8" s="6" t="s">
        <v>193</v>
      </c>
      <c r="D8" s="6" t="s">
        <v>192</v>
      </c>
      <c r="E8" s="58">
        <f t="shared" si="0"/>
        <v>39</v>
      </c>
      <c r="F8" s="23">
        <v>11</v>
      </c>
      <c r="G8" s="23">
        <v>13</v>
      </c>
      <c r="H8" s="23">
        <v>15</v>
      </c>
      <c r="I8" s="23"/>
    </row>
    <row r="9" spans="1:9" ht="16.5">
      <c r="A9" s="38" t="s">
        <v>452</v>
      </c>
      <c r="B9" s="71" t="s">
        <v>219</v>
      </c>
      <c r="C9" s="6" t="s">
        <v>217</v>
      </c>
      <c r="D9" s="6" t="s">
        <v>220</v>
      </c>
      <c r="E9" s="58">
        <f t="shared" si="0"/>
        <v>39</v>
      </c>
      <c r="F9" s="23">
        <v>12</v>
      </c>
      <c r="G9" s="23">
        <v>12</v>
      </c>
      <c r="H9" s="23">
        <v>15</v>
      </c>
      <c r="I9" s="23"/>
    </row>
    <row r="10" spans="1:9" ht="16.5">
      <c r="A10" s="38" t="s">
        <v>453</v>
      </c>
      <c r="B10" s="71" t="s">
        <v>398</v>
      </c>
      <c r="C10" s="26" t="s">
        <v>389</v>
      </c>
      <c r="D10" s="26" t="s">
        <v>386</v>
      </c>
      <c r="E10" s="58">
        <f t="shared" si="0"/>
        <v>37</v>
      </c>
      <c r="F10" s="23">
        <v>13</v>
      </c>
      <c r="G10" s="23">
        <v>13</v>
      </c>
      <c r="H10" s="23">
        <v>11</v>
      </c>
      <c r="I10" s="23"/>
    </row>
    <row r="11" spans="1:9" ht="16.5">
      <c r="A11" s="38" t="s">
        <v>454</v>
      </c>
      <c r="B11" s="71" t="s">
        <v>49</v>
      </c>
      <c r="C11" s="68">
        <v>110</v>
      </c>
      <c r="D11" s="35" t="s">
        <v>39</v>
      </c>
      <c r="E11" s="58">
        <f t="shared" si="0"/>
        <v>35</v>
      </c>
      <c r="F11" s="23">
        <v>14</v>
      </c>
      <c r="G11" s="23">
        <v>10</v>
      </c>
      <c r="H11" s="23">
        <v>11</v>
      </c>
      <c r="I11" s="23"/>
    </row>
    <row r="12" spans="1:9" ht="16.5">
      <c r="A12" s="38" t="s">
        <v>455</v>
      </c>
      <c r="B12" s="71" t="s">
        <v>179</v>
      </c>
      <c r="C12" s="35" t="s">
        <v>166</v>
      </c>
      <c r="D12" s="35" t="s">
        <v>178</v>
      </c>
      <c r="E12" s="58">
        <f t="shared" si="0"/>
        <v>33</v>
      </c>
      <c r="F12" s="23">
        <v>11</v>
      </c>
      <c r="G12" s="23">
        <v>10</v>
      </c>
      <c r="H12" s="23">
        <v>12</v>
      </c>
      <c r="I12" s="23"/>
    </row>
    <row r="13" spans="1:9" ht="16.5">
      <c r="A13" s="38" t="s">
        <v>456</v>
      </c>
      <c r="B13" s="71" t="s">
        <v>261</v>
      </c>
      <c r="C13" s="35" t="s">
        <v>84</v>
      </c>
      <c r="D13" s="35" t="s">
        <v>90</v>
      </c>
      <c r="E13" s="58">
        <f t="shared" si="0"/>
        <v>31</v>
      </c>
      <c r="F13" s="23">
        <v>11</v>
      </c>
      <c r="G13" s="23">
        <v>10</v>
      </c>
      <c r="H13" s="23">
        <v>10</v>
      </c>
      <c r="I13" s="23"/>
    </row>
    <row r="14" spans="1:9" ht="16.5">
      <c r="A14" s="38" t="s">
        <v>488</v>
      </c>
      <c r="B14" s="72" t="s">
        <v>371</v>
      </c>
      <c r="C14" s="41" t="s">
        <v>364</v>
      </c>
      <c r="D14" s="35" t="s">
        <v>361</v>
      </c>
      <c r="E14" s="58">
        <f t="shared" si="0"/>
        <v>31</v>
      </c>
      <c r="F14" s="23">
        <v>14</v>
      </c>
      <c r="G14" s="23">
        <v>8</v>
      </c>
      <c r="H14" s="23">
        <v>9</v>
      </c>
      <c r="I14" s="23"/>
    </row>
    <row r="15" spans="1:9" ht="16.5">
      <c r="A15" s="38" t="s">
        <v>547</v>
      </c>
      <c r="B15" s="71" t="s">
        <v>159</v>
      </c>
      <c r="C15" s="35" t="s">
        <v>160</v>
      </c>
      <c r="D15" s="35" t="s">
        <v>165</v>
      </c>
      <c r="E15" s="58">
        <f t="shared" si="0"/>
        <v>30</v>
      </c>
      <c r="F15" s="23">
        <v>12</v>
      </c>
      <c r="G15" s="23">
        <v>8</v>
      </c>
      <c r="H15" s="23">
        <v>10</v>
      </c>
      <c r="I15" s="23"/>
    </row>
    <row r="16" spans="1:9" ht="16.5">
      <c r="A16" s="38" t="s">
        <v>548</v>
      </c>
      <c r="B16" s="71" t="s">
        <v>331</v>
      </c>
      <c r="C16" s="35" t="s">
        <v>328</v>
      </c>
      <c r="D16" s="35" t="s">
        <v>326</v>
      </c>
      <c r="E16" s="58">
        <f t="shared" si="0"/>
        <v>29</v>
      </c>
      <c r="F16" s="23">
        <v>10</v>
      </c>
      <c r="G16" s="23">
        <v>10</v>
      </c>
      <c r="H16" s="23">
        <v>9</v>
      </c>
      <c r="I16" s="23"/>
    </row>
    <row r="17" spans="1:9" ht="16.5">
      <c r="A17" s="38" t="s">
        <v>457</v>
      </c>
      <c r="B17" s="71" t="s">
        <v>271</v>
      </c>
      <c r="C17" s="35" t="s">
        <v>269</v>
      </c>
      <c r="D17" s="35" t="s">
        <v>270</v>
      </c>
      <c r="E17" s="58">
        <f t="shared" si="0"/>
        <v>29</v>
      </c>
      <c r="F17" s="23">
        <v>11</v>
      </c>
      <c r="G17" s="23">
        <v>10</v>
      </c>
      <c r="H17" s="23">
        <v>8</v>
      </c>
      <c r="I17" s="23"/>
    </row>
    <row r="18" spans="1:9" ht="16.5">
      <c r="A18" s="38" t="s">
        <v>458</v>
      </c>
      <c r="B18" s="71" t="s">
        <v>136</v>
      </c>
      <c r="C18" s="6" t="s">
        <v>137</v>
      </c>
      <c r="D18" s="6" t="s">
        <v>146</v>
      </c>
      <c r="E18" s="58">
        <f t="shared" si="0"/>
        <v>28</v>
      </c>
      <c r="F18" s="61">
        <v>9</v>
      </c>
      <c r="G18" s="23">
        <v>11</v>
      </c>
      <c r="H18" s="23">
        <v>8</v>
      </c>
      <c r="I18" s="23"/>
    </row>
    <row r="19" spans="1:9" ht="16.5">
      <c r="A19" s="38" t="s">
        <v>459</v>
      </c>
      <c r="B19" s="71" t="s">
        <v>132</v>
      </c>
      <c r="C19" s="35" t="s">
        <v>98</v>
      </c>
      <c r="D19" s="35" t="s">
        <v>135</v>
      </c>
      <c r="E19" s="58">
        <f t="shared" si="0"/>
        <v>27</v>
      </c>
      <c r="F19" s="23">
        <v>9</v>
      </c>
      <c r="G19" s="23">
        <v>8</v>
      </c>
      <c r="H19" s="23">
        <v>10</v>
      </c>
      <c r="I19" s="23"/>
    </row>
    <row r="20" spans="1:9" ht="16.5">
      <c r="A20" s="38" t="s">
        <v>460</v>
      </c>
      <c r="B20" s="71" t="s">
        <v>38</v>
      </c>
      <c r="C20" s="42" t="s">
        <v>409</v>
      </c>
      <c r="D20" s="6" t="s">
        <v>39</v>
      </c>
      <c r="E20" s="58">
        <f t="shared" si="0"/>
        <v>27</v>
      </c>
      <c r="F20" s="61">
        <v>12</v>
      </c>
      <c r="G20" s="23">
        <v>6</v>
      </c>
      <c r="H20" s="23">
        <v>9</v>
      </c>
      <c r="I20" s="23"/>
    </row>
    <row r="21" spans="1:9" ht="16.5">
      <c r="A21" s="38" t="s">
        <v>461</v>
      </c>
      <c r="B21" s="71" t="s">
        <v>329</v>
      </c>
      <c r="C21" s="6" t="s">
        <v>325</v>
      </c>
      <c r="D21" s="6" t="s">
        <v>326</v>
      </c>
      <c r="E21" s="58">
        <f t="shared" si="0"/>
        <v>27</v>
      </c>
      <c r="F21" s="61">
        <v>10</v>
      </c>
      <c r="G21" s="23">
        <v>10</v>
      </c>
      <c r="H21" s="23">
        <v>7</v>
      </c>
      <c r="I21" s="23"/>
    </row>
    <row r="22" spans="1:9" ht="16.5">
      <c r="A22" s="38" t="s">
        <v>462</v>
      </c>
      <c r="B22" s="71" t="s">
        <v>311</v>
      </c>
      <c r="C22" s="39" t="s">
        <v>312</v>
      </c>
      <c r="D22" s="39" t="s">
        <v>313</v>
      </c>
      <c r="E22" s="58">
        <f t="shared" si="0"/>
        <v>26</v>
      </c>
      <c r="F22" s="23">
        <v>8</v>
      </c>
      <c r="G22" s="23">
        <v>6</v>
      </c>
      <c r="H22" s="23">
        <v>12</v>
      </c>
      <c r="I22" s="23"/>
    </row>
    <row r="23" spans="1:9" ht="16.5">
      <c r="A23" s="38" t="s">
        <v>463</v>
      </c>
      <c r="B23" s="66" t="s">
        <v>420</v>
      </c>
      <c r="C23" s="50" t="s">
        <v>421</v>
      </c>
      <c r="D23" s="35" t="s">
        <v>422</v>
      </c>
      <c r="E23" s="58">
        <f t="shared" si="0"/>
        <v>26</v>
      </c>
      <c r="F23" s="23">
        <v>0</v>
      </c>
      <c r="G23" s="23">
        <v>15</v>
      </c>
      <c r="H23" s="23">
        <v>11</v>
      </c>
      <c r="I23" s="23"/>
    </row>
    <row r="24" spans="1:9" ht="16.5">
      <c r="A24" s="38" t="s">
        <v>464</v>
      </c>
      <c r="B24" s="71" t="s">
        <v>254</v>
      </c>
      <c r="C24" s="35" t="s">
        <v>250</v>
      </c>
      <c r="D24" s="35" t="s">
        <v>251</v>
      </c>
      <c r="E24" s="58">
        <f t="shared" si="0"/>
        <v>26</v>
      </c>
      <c r="F24" s="23">
        <v>9</v>
      </c>
      <c r="G24" s="23">
        <v>7</v>
      </c>
      <c r="H24" s="23">
        <v>10</v>
      </c>
      <c r="I24" s="23"/>
    </row>
    <row r="25" spans="1:9" ht="16.5">
      <c r="A25" s="38" t="s">
        <v>465</v>
      </c>
      <c r="B25" s="71" t="s">
        <v>285</v>
      </c>
      <c r="C25" s="6" t="s">
        <v>286</v>
      </c>
      <c r="D25" s="6" t="s">
        <v>274</v>
      </c>
      <c r="E25" s="58">
        <f t="shared" si="0"/>
        <v>26</v>
      </c>
      <c r="F25" s="61">
        <v>11</v>
      </c>
      <c r="G25" s="23">
        <v>7</v>
      </c>
      <c r="H25" s="23">
        <v>8</v>
      </c>
      <c r="I25" s="23"/>
    </row>
    <row r="26" spans="1:9" ht="16.5">
      <c r="A26" s="38" t="s">
        <v>478</v>
      </c>
      <c r="B26" s="71" t="s">
        <v>263</v>
      </c>
      <c r="C26" s="35" t="s">
        <v>86</v>
      </c>
      <c r="D26" s="35" t="s">
        <v>90</v>
      </c>
      <c r="E26" s="58">
        <f t="shared" si="0"/>
        <v>25</v>
      </c>
      <c r="F26" s="23">
        <v>11</v>
      </c>
      <c r="G26" s="23">
        <v>0</v>
      </c>
      <c r="H26" s="23">
        <v>14</v>
      </c>
      <c r="I26" s="23"/>
    </row>
    <row r="27" spans="1:9" ht="16.5">
      <c r="A27" s="38" t="s">
        <v>479</v>
      </c>
      <c r="B27" s="71" t="s">
        <v>194</v>
      </c>
      <c r="C27" s="6" t="s">
        <v>191</v>
      </c>
      <c r="D27" s="6" t="s">
        <v>192</v>
      </c>
      <c r="E27" s="58">
        <f t="shared" si="0"/>
        <v>25</v>
      </c>
      <c r="F27" s="61">
        <v>6</v>
      </c>
      <c r="G27" s="23">
        <v>8</v>
      </c>
      <c r="H27" s="23">
        <v>11</v>
      </c>
      <c r="I27" s="23"/>
    </row>
    <row r="28" spans="1:9" ht="16.5">
      <c r="A28" s="38" t="s">
        <v>466</v>
      </c>
      <c r="B28" s="71" t="s">
        <v>259</v>
      </c>
      <c r="C28" s="35" t="s">
        <v>82</v>
      </c>
      <c r="D28" s="35" t="s">
        <v>90</v>
      </c>
      <c r="E28" s="58">
        <f t="shared" si="0"/>
        <v>24</v>
      </c>
      <c r="F28" s="23">
        <v>7</v>
      </c>
      <c r="G28" s="23">
        <v>6</v>
      </c>
      <c r="H28" s="23">
        <v>11</v>
      </c>
      <c r="I28" s="23"/>
    </row>
    <row r="29" spans="1:9" ht="16.5">
      <c r="A29" s="38" t="s">
        <v>467</v>
      </c>
      <c r="B29" s="71" t="s">
        <v>181</v>
      </c>
      <c r="C29" s="6" t="s">
        <v>168</v>
      </c>
      <c r="D29" s="6" t="s">
        <v>178</v>
      </c>
      <c r="E29" s="58">
        <f t="shared" si="0"/>
        <v>24</v>
      </c>
      <c r="F29" s="61">
        <v>10</v>
      </c>
      <c r="G29" s="23">
        <v>5</v>
      </c>
      <c r="H29" s="23">
        <v>9</v>
      </c>
      <c r="I29" s="23"/>
    </row>
    <row r="30" spans="1:9" ht="16.5">
      <c r="A30" s="38" t="s">
        <v>468</v>
      </c>
      <c r="B30" s="71" t="s">
        <v>320</v>
      </c>
      <c r="C30" s="6" t="s">
        <v>321</v>
      </c>
      <c r="D30" s="6" t="s">
        <v>322</v>
      </c>
      <c r="E30" s="58">
        <f t="shared" si="0"/>
        <v>24</v>
      </c>
      <c r="F30" s="23">
        <v>12</v>
      </c>
      <c r="G30" s="23">
        <v>9</v>
      </c>
      <c r="H30" s="23">
        <v>3</v>
      </c>
      <c r="I30" s="23"/>
    </row>
    <row r="31" spans="1:9" ht="16.5">
      <c r="A31" s="38" t="s">
        <v>469</v>
      </c>
      <c r="B31" s="71" t="s">
        <v>180</v>
      </c>
      <c r="C31" s="6" t="s">
        <v>167</v>
      </c>
      <c r="D31" s="6" t="s">
        <v>178</v>
      </c>
      <c r="E31" s="58">
        <f t="shared" si="0"/>
        <v>23</v>
      </c>
      <c r="F31" s="23">
        <v>9</v>
      </c>
      <c r="G31" s="23">
        <v>6</v>
      </c>
      <c r="H31" s="23">
        <v>8</v>
      </c>
      <c r="I31" s="23"/>
    </row>
    <row r="32" spans="1:9" ht="16.5">
      <c r="A32" s="38" t="s">
        <v>489</v>
      </c>
      <c r="B32" s="71" t="s">
        <v>256</v>
      </c>
      <c r="C32" s="6" t="s">
        <v>253</v>
      </c>
      <c r="D32" s="6" t="s">
        <v>251</v>
      </c>
      <c r="E32" s="58">
        <f t="shared" si="0"/>
        <v>23</v>
      </c>
      <c r="F32" s="61">
        <v>6</v>
      </c>
      <c r="G32" s="23">
        <v>10</v>
      </c>
      <c r="H32" s="23">
        <v>7</v>
      </c>
      <c r="I32" s="23"/>
    </row>
    <row r="33" spans="1:9" ht="16.5">
      <c r="A33" s="38" t="s">
        <v>490</v>
      </c>
      <c r="B33" s="71" t="s">
        <v>183</v>
      </c>
      <c r="C33" s="6" t="s">
        <v>170</v>
      </c>
      <c r="D33" s="6" t="s">
        <v>178</v>
      </c>
      <c r="E33" s="58">
        <f t="shared" si="0"/>
        <v>22</v>
      </c>
      <c r="F33" s="23">
        <v>8</v>
      </c>
      <c r="G33" s="23">
        <v>4</v>
      </c>
      <c r="H33" s="23">
        <v>10</v>
      </c>
      <c r="I33" s="23"/>
    </row>
    <row r="34" spans="1:9" ht="16.5">
      <c r="A34" s="38" t="s">
        <v>549</v>
      </c>
      <c r="B34" s="71" t="s">
        <v>223</v>
      </c>
      <c r="C34" s="35" t="s">
        <v>224</v>
      </c>
      <c r="D34" s="35" t="s">
        <v>237</v>
      </c>
      <c r="E34" s="58">
        <f t="shared" si="0"/>
        <v>22</v>
      </c>
      <c r="F34" s="23">
        <v>6</v>
      </c>
      <c r="G34" s="23">
        <v>7</v>
      </c>
      <c r="H34" s="23">
        <v>9</v>
      </c>
      <c r="I34" s="23"/>
    </row>
    <row r="35" spans="1:9" ht="16.5">
      <c r="A35" s="38" t="s">
        <v>550</v>
      </c>
      <c r="B35" s="71" t="s">
        <v>289</v>
      </c>
      <c r="C35" s="6" t="s">
        <v>290</v>
      </c>
      <c r="D35" s="6" t="s">
        <v>274</v>
      </c>
      <c r="E35" s="58">
        <f aca="true" t="shared" si="1" ref="E35:E66">SUM(F35:I35)</f>
        <v>22</v>
      </c>
      <c r="F35" s="23">
        <v>7</v>
      </c>
      <c r="G35" s="23">
        <v>6</v>
      </c>
      <c r="H35" s="23">
        <v>9</v>
      </c>
      <c r="I35" s="23"/>
    </row>
    <row r="36" spans="1:9" ht="16.5">
      <c r="A36" s="38" t="s">
        <v>551</v>
      </c>
      <c r="B36" s="71" t="s">
        <v>140</v>
      </c>
      <c r="C36" s="40" t="s">
        <v>141</v>
      </c>
      <c r="D36" s="35" t="s">
        <v>146</v>
      </c>
      <c r="E36" s="58">
        <f t="shared" si="1"/>
        <v>22</v>
      </c>
      <c r="F36" s="23">
        <v>8</v>
      </c>
      <c r="G36" s="23">
        <v>7</v>
      </c>
      <c r="H36" s="23">
        <v>7</v>
      </c>
      <c r="I36" s="23"/>
    </row>
    <row r="37" spans="1:9" ht="16.5">
      <c r="A37" s="38" t="s">
        <v>552</v>
      </c>
      <c r="B37" s="71" t="s">
        <v>279</v>
      </c>
      <c r="C37" s="6" t="s">
        <v>280</v>
      </c>
      <c r="D37" s="6" t="s">
        <v>274</v>
      </c>
      <c r="E37" s="58">
        <f t="shared" si="1"/>
        <v>22</v>
      </c>
      <c r="F37" s="23">
        <v>8</v>
      </c>
      <c r="G37" s="23">
        <v>14</v>
      </c>
      <c r="H37" s="23">
        <v>0</v>
      </c>
      <c r="I37" s="23"/>
    </row>
    <row r="38" spans="1:9" ht="16.5">
      <c r="A38" s="38" t="s">
        <v>553</v>
      </c>
      <c r="B38" s="71" t="s">
        <v>264</v>
      </c>
      <c r="C38" s="35" t="s">
        <v>87</v>
      </c>
      <c r="D38" s="35" t="s">
        <v>90</v>
      </c>
      <c r="E38" s="58">
        <f t="shared" si="1"/>
        <v>21</v>
      </c>
      <c r="F38" s="23">
        <v>10</v>
      </c>
      <c r="G38" s="23">
        <v>0</v>
      </c>
      <c r="H38" s="23">
        <v>11</v>
      </c>
      <c r="I38" s="23"/>
    </row>
    <row r="39" spans="1:9" ht="16.5">
      <c r="A39" s="38" t="s">
        <v>554</v>
      </c>
      <c r="B39" s="71" t="s">
        <v>316</v>
      </c>
      <c r="C39" s="35" t="s">
        <v>317</v>
      </c>
      <c r="D39" s="35" t="s">
        <v>313</v>
      </c>
      <c r="E39" s="58">
        <f t="shared" si="1"/>
        <v>20</v>
      </c>
      <c r="F39" s="23">
        <v>8</v>
      </c>
      <c r="G39" s="23">
        <v>4</v>
      </c>
      <c r="H39" s="23">
        <v>8</v>
      </c>
      <c r="I39" s="23"/>
    </row>
    <row r="40" spans="1:9" ht="16.5">
      <c r="A40" s="38" t="s">
        <v>470</v>
      </c>
      <c r="B40" s="71" t="s">
        <v>225</v>
      </c>
      <c r="C40" s="35" t="s">
        <v>226</v>
      </c>
      <c r="D40" s="35" t="s">
        <v>237</v>
      </c>
      <c r="E40" s="58">
        <f t="shared" si="1"/>
        <v>20</v>
      </c>
      <c r="F40" s="23">
        <v>10</v>
      </c>
      <c r="G40" s="23">
        <v>4</v>
      </c>
      <c r="H40" s="23">
        <v>6</v>
      </c>
      <c r="I40" s="23"/>
    </row>
    <row r="41" spans="1:9" ht="16.5">
      <c r="A41" s="38" t="s">
        <v>555</v>
      </c>
      <c r="B41" s="71" t="s">
        <v>202</v>
      </c>
      <c r="C41" s="6" t="s">
        <v>203</v>
      </c>
      <c r="D41" s="6" t="s">
        <v>204</v>
      </c>
      <c r="E41" s="58">
        <f t="shared" si="1"/>
        <v>19</v>
      </c>
      <c r="F41" s="61">
        <v>8</v>
      </c>
      <c r="G41" s="23">
        <v>0</v>
      </c>
      <c r="H41" s="23">
        <v>11</v>
      </c>
      <c r="I41" s="23"/>
    </row>
    <row r="42" spans="1:9" ht="16.5">
      <c r="A42" s="38" t="s">
        <v>504</v>
      </c>
      <c r="B42" s="71" t="s">
        <v>372</v>
      </c>
      <c r="C42" s="6" t="s">
        <v>365</v>
      </c>
      <c r="D42" s="6" t="s">
        <v>361</v>
      </c>
      <c r="E42" s="58">
        <f t="shared" si="1"/>
        <v>19</v>
      </c>
      <c r="F42" s="61">
        <v>9</v>
      </c>
      <c r="G42" s="23">
        <v>1</v>
      </c>
      <c r="H42" s="23">
        <v>9</v>
      </c>
      <c r="I42" s="23"/>
    </row>
    <row r="43" spans="1:9" ht="16.5">
      <c r="A43" s="38" t="s">
        <v>556</v>
      </c>
      <c r="B43" s="71" t="s">
        <v>53</v>
      </c>
      <c r="C43" s="6" t="s">
        <v>43</v>
      </c>
      <c r="D43" s="6" t="s">
        <v>39</v>
      </c>
      <c r="E43" s="58">
        <f t="shared" si="1"/>
        <v>19</v>
      </c>
      <c r="F43" s="23">
        <v>7</v>
      </c>
      <c r="G43" s="23">
        <v>6</v>
      </c>
      <c r="H43" s="23">
        <v>6</v>
      </c>
      <c r="I43" s="23"/>
    </row>
    <row r="44" spans="1:9" ht="16.5">
      <c r="A44" s="38" t="s">
        <v>678</v>
      </c>
      <c r="B44" s="71" t="s">
        <v>401</v>
      </c>
      <c r="C44" s="6" t="s">
        <v>392</v>
      </c>
      <c r="D44" s="6" t="s">
        <v>386</v>
      </c>
      <c r="E44" s="58">
        <f t="shared" si="1"/>
        <v>19</v>
      </c>
      <c r="F44" s="61">
        <v>10</v>
      </c>
      <c r="G44" s="23">
        <v>3</v>
      </c>
      <c r="H44" s="23">
        <v>6</v>
      </c>
      <c r="I44" s="23"/>
    </row>
    <row r="45" spans="1:9" ht="16.5">
      <c r="A45" s="38" t="s">
        <v>678</v>
      </c>
      <c r="B45" s="71" t="s">
        <v>272</v>
      </c>
      <c r="C45" s="6" t="s">
        <v>273</v>
      </c>
      <c r="D45" s="6" t="s">
        <v>274</v>
      </c>
      <c r="E45" s="58">
        <f t="shared" si="1"/>
        <v>19</v>
      </c>
      <c r="F45" s="23">
        <v>10</v>
      </c>
      <c r="G45" s="23">
        <v>3</v>
      </c>
      <c r="H45" s="23">
        <v>6</v>
      </c>
      <c r="I45" s="23"/>
    </row>
    <row r="46" spans="1:9" ht="16.5">
      <c r="A46" s="38" t="s">
        <v>480</v>
      </c>
      <c r="B46" s="71" t="s">
        <v>77</v>
      </c>
      <c r="C46" s="6" t="s">
        <v>66</v>
      </c>
      <c r="D46" s="6" t="s">
        <v>70</v>
      </c>
      <c r="E46" s="58">
        <f t="shared" si="1"/>
        <v>19</v>
      </c>
      <c r="F46" s="61">
        <v>9</v>
      </c>
      <c r="G46" s="23">
        <v>5</v>
      </c>
      <c r="H46" s="23">
        <v>5</v>
      </c>
      <c r="I46" s="23"/>
    </row>
    <row r="47" spans="1:9" ht="16.5">
      <c r="A47" s="38" t="s">
        <v>557</v>
      </c>
      <c r="B47" s="71" t="s">
        <v>113</v>
      </c>
      <c r="C47" s="35" t="s">
        <v>104</v>
      </c>
      <c r="D47" s="35" t="s">
        <v>96</v>
      </c>
      <c r="E47" s="58">
        <f t="shared" si="1"/>
        <v>19</v>
      </c>
      <c r="F47" s="23">
        <v>9</v>
      </c>
      <c r="G47" s="23">
        <v>10</v>
      </c>
      <c r="H47" s="23">
        <v>0</v>
      </c>
      <c r="I47" s="23"/>
    </row>
    <row r="48" spans="1:9" ht="16.5">
      <c r="A48" s="38" t="s">
        <v>558</v>
      </c>
      <c r="B48" s="71" t="s">
        <v>235</v>
      </c>
      <c r="C48" s="6" t="s">
        <v>236</v>
      </c>
      <c r="D48" s="6" t="s">
        <v>237</v>
      </c>
      <c r="E48" s="58">
        <f t="shared" si="1"/>
        <v>18</v>
      </c>
      <c r="F48" s="62">
        <v>6</v>
      </c>
      <c r="G48" s="23">
        <v>4</v>
      </c>
      <c r="H48" s="23">
        <v>8</v>
      </c>
      <c r="I48" s="23"/>
    </row>
    <row r="49" spans="1:9" ht="16.5">
      <c r="A49" s="38" t="s">
        <v>559</v>
      </c>
      <c r="B49" s="71" t="s">
        <v>399</v>
      </c>
      <c r="C49" s="35" t="s">
        <v>390</v>
      </c>
      <c r="D49" s="35" t="s">
        <v>386</v>
      </c>
      <c r="E49" s="58">
        <f t="shared" si="1"/>
        <v>18</v>
      </c>
      <c r="F49" s="23">
        <v>6</v>
      </c>
      <c r="G49" s="23">
        <v>6</v>
      </c>
      <c r="H49" s="23">
        <v>6</v>
      </c>
      <c r="I49" s="23"/>
    </row>
    <row r="50" spans="1:9" ht="16.5">
      <c r="A50" s="38" t="s">
        <v>496</v>
      </c>
      <c r="B50" s="71" t="s">
        <v>153</v>
      </c>
      <c r="C50" s="42" t="s">
        <v>154</v>
      </c>
      <c r="D50" s="6" t="s">
        <v>165</v>
      </c>
      <c r="E50" s="58">
        <f t="shared" si="1"/>
        <v>18</v>
      </c>
      <c r="F50" s="23">
        <v>7</v>
      </c>
      <c r="G50" s="23">
        <v>5</v>
      </c>
      <c r="H50" s="23">
        <v>6</v>
      </c>
      <c r="I50" s="23"/>
    </row>
    <row r="51" spans="1:9" ht="16.5">
      <c r="A51" s="38" t="s">
        <v>471</v>
      </c>
      <c r="B51" s="71" t="s">
        <v>149</v>
      </c>
      <c r="C51" s="35" t="s">
        <v>147</v>
      </c>
      <c r="D51" s="35" t="s">
        <v>151</v>
      </c>
      <c r="E51" s="58">
        <f t="shared" si="1"/>
        <v>18</v>
      </c>
      <c r="F51" s="23">
        <v>6</v>
      </c>
      <c r="G51" s="23">
        <v>7</v>
      </c>
      <c r="H51" s="23">
        <v>5</v>
      </c>
      <c r="I51" s="23"/>
    </row>
    <row r="52" spans="1:9" ht="16.5">
      <c r="A52" s="38" t="s">
        <v>472</v>
      </c>
      <c r="B52" s="71" t="s">
        <v>374</v>
      </c>
      <c r="C52" s="6" t="s">
        <v>367</v>
      </c>
      <c r="D52" s="6" t="s">
        <v>361</v>
      </c>
      <c r="E52" s="58">
        <f t="shared" si="1"/>
        <v>18</v>
      </c>
      <c r="F52" s="61">
        <v>7</v>
      </c>
      <c r="G52" s="23">
        <v>6</v>
      </c>
      <c r="H52" s="23">
        <v>5</v>
      </c>
      <c r="I52" s="23"/>
    </row>
    <row r="53" spans="1:9" ht="16.5">
      <c r="A53" s="38" t="s">
        <v>505</v>
      </c>
      <c r="B53" s="71" t="s">
        <v>138</v>
      </c>
      <c r="C53" s="6" t="s">
        <v>139</v>
      </c>
      <c r="D53" s="6" t="s">
        <v>146</v>
      </c>
      <c r="E53" s="58">
        <f t="shared" si="1"/>
        <v>18</v>
      </c>
      <c r="F53" s="23">
        <v>8</v>
      </c>
      <c r="G53" s="23">
        <v>5</v>
      </c>
      <c r="H53" s="23">
        <v>5</v>
      </c>
      <c r="I53" s="23"/>
    </row>
    <row r="54" spans="1:9" ht="16.5">
      <c r="A54" s="38" t="s">
        <v>505</v>
      </c>
      <c r="B54" s="71" t="s">
        <v>73</v>
      </c>
      <c r="C54" s="35" t="s">
        <v>62</v>
      </c>
      <c r="D54" s="35" t="s">
        <v>70</v>
      </c>
      <c r="E54" s="58">
        <f t="shared" si="1"/>
        <v>18</v>
      </c>
      <c r="F54" s="23">
        <v>8</v>
      </c>
      <c r="G54" s="23">
        <v>5</v>
      </c>
      <c r="H54" s="23">
        <v>5</v>
      </c>
      <c r="I54" s="23"/>
    </row>
    <row r="55" spans="1:9" ht="16.5">
      <c r="A55" s="38" t="s">
        <v>483</v>
      </c>
      <c r="B55" s="71" t="s">
        <v>247</v>
      </c>
      <c r="C55" s="35" t="s">
        <v>248</v>
      </c>
      <c r="D55" s="35" t="s">
        <v>249</v>
      </c>
      <c r="E55" s="58">
        <f t="shared" si="1"/>
        <v>18</v>
      </c>
      <c r="F55" s="23">
        <v>6</v>
      </c>
      <c r="G55" s="23">
        <v>8</v>
      </c>
      <c r="H55" s="23">
        <v>4</v>
      </c>
      <c r="I55" s="23"/>
    </row>
    <row r="56" spans="1:9" ht="16.5">
      <c r="A56" s="38" t="s">
        <v>560</v>
      </c>
      <c r="B56" s="71" t="s">
        <v>384</v>
      </c>
      <c r="C56" s="35" t="s">
        <v>382</v>
      </c>
      <c r="D56" s="35" t="s">
        <v>383</v>
      </c>
      <c r="E56" s="58">
        <f t="shared" si="1"/>
        <v>18</v>
      </c>
      <c r="F56" s="23">
        <v>9</v>
      </c>
      <c r="G56" s="23">
        <v>9</v>
      </c>
      <c r="H56" s="23">
        <v>0</v>
      </c>
      <c r="I56" s="23"/>
    </row>
    <row r="57" spans="1:9" ht="16.5">
      <c r="A57" s="38" t="s">
        <v>561</v>
      </c>
      <c r="B57" s="71" t="s">
        <v>434</v>
      </c>
      <c r="C57" s="6" t="s">
        <v>431</v>
      </c>
      <c r="D57" s="6" t="s">
        <v>178</v>
      </c>
      <c r="E57" s="58">
        <f t="shared" si="1"/>
        <v>17</v>
      </c>
      <c r="F57" s="61">
        <v>0</v>
      </c>
      <c r="G57" s="23">
        <v>9</v>
      </c>
      <c r="H57" s="23">
        <v>8</v>
      </c>
      <c r="I57" s="23"/>
    </row>
    <row r="58" spans="1:9" ht="16.5">
      <c r="A58" s="38" t="s">
        <v>562</v>
      </c>
      <c r="B58" s="71" t="s">
        <v>318</v>
      </c>
      <c r="C58" s="35" t="s">
        <v>319</v>
      </c>
      <c r="D58" s="35" t="s">
        <v>313</v>
      </c>
      <c r="E58" s="58">
        <f t="shared" si="1"/>
        <v>17</v>
      </c>
      <c r="F58" s="23">
        <v>9</v>
      </c>
      <c r="G58" s="23">
        <v>0</v>
      </c>
      <c r="H58" s="23">
        <v>8</v>
      </c>
      <c r="I58" s="23"/>
    </row>
    <row r="59" spans="1:9" ht="16.5">
      <c r="A59" s="38" t="s">
        <v>563</v>
      </c>
      <c r="B59" s="71" t="s">
        <v>182</v>
      </c>
      <c r="C59" s="35" t="s">
        <v>169</v>
      </c>
      <c r="D59" s="35" t="s">
        <v>178</v>
      </c>
      <c r="E59" s="58">
        <f t="shared" si="1"/>
        <v>17</v>
      </c>
      <c r="F59" s="23">
        <v>6</v>
      </c>
      <c r="G59" s="23">
        <v>4</v>
      </c>
      <c r="H59" s="23">
        <v>7</v>
      </c>
      <c r="I59" s="23"/>
    </row>
    <row r="60" spans="1:9" ht="16.5">
      <c r="A60" s="38" t="s">
        <v>497</v>
      </c>
      <c r="B60" s="71" t="s">
        <v>397</v>
      </c>
      <c r="C60" s="35" t="s">
        <v>388</v>
      </c>
      <c r="D60" s="35" t="s">
        <v>386</v>
      </c>
      <c r="E60" s="58">
        <f t="shared" si="1"/>
        <v>16</v>
      </c>
      <c r="F60" s="23">
        <v>7</v>
      </c>
      <c r="G60" s="23">
        <v>0</v>
      </c>
      <c r="H60" s="23">
        <v>9</v>
      </c>
      <c r="I60" s="23"/>
    </row>
    <row r="61" spans="1:9" ht="16.5">
      <c r="A61" s="38" t="s">
        <v>473</v>
      </c>
      <c r="B61" s="71" t="s">
        <v>266</v>
      </c>
      <c r="C61" s="35" t="s">
        <v>89</v>
      </c>
      <c r="D61" s="35" t="s">
        <v>90</v>
      </c>
      <c r="E61" s="58">
        <f t="shared" si="1"/>
        <v>16</v>
      </c>
      <c r="F61" s="23">
        <v>10</v>
      </c>
      <c r="G61" s="23">
        <v>0</v>
      </c>
      <c r="H61" s="23">
        <v>6</v>
      </c>
      <c r="I61" s="23"/>
    </row>
    <row r="62" spans="1:9" ht="16.5">
      <c r="A62" s="38" t="s">
        <v>474</v>
      </c>
      <c r="B62" s="71" t="s">
        <v>221</v>
      </c>
      <c r="C62" s="35" t="s">
        <v>222</v>
      </c>
      <c r="D62" s="35" t="s">
        <v>237</v>
      </c>
      <c r="E62" s="58">
        <f t="shared" si="1"/>
        <v>15</v>
      </c>
      <c r="F62" s="23">
        <v>2</v>
      </c>
      <c r="G62" s="23">
        <v>3</v>
      </c>
      <c r="H62" s="23">
        <v>10</v>
      </c>
      <c r="I62" s="23"/>
    </row>
    <row r="63" spans="1:9" ht="16.5">
      <c r="A63" s="38" t="s">
        <v>679</v>
      </c>
      <c r="B63" s="71" t="s">
        <v>258</v>
      </c>
      <c r="C63" s="6" t="s">
        <v>81</v>
      </c>
      <c r="D63" s="6" t="s">
        <v>90</v>
      </c>
      <c r="E63" s="58">
        <f t="shared" si="1"/>
        <v>15</v>
      </c>
      <c r="F63" s="23">
        <v>6</v>
      </c>
      <c r="G63" s="23">
        <v>4</v>
      </c>
      <c r="H63" s="23">
        <v>5</v>
      </c>
      <c r="I63" s="23"/>
    </row>
    <row r="64" spans="1:9" ht="16.5">
      <c r="A64" s="38" t="s">
        <v>679</v>
      </c>
      <c r="B64" s="71" t="s">
        <v>79</v>
      </c>
      <c r="C64" s="6" t="s">
        <v>68</v>
      </c>
      <c r="D64" s="6" t="s">
        <v>70</v>
      </c>
      <c r="E64" s="58">
        <f t="shared" si="1"/>
        <v>15</v>
      </c>
      <c r="F64" s="61">
        <v>6</v>
      </c>
      <c r="G64" s="23">
        <v>4</v>
      </c>
      <c r="H64" s="23">
        <v>5</v>
      </c>
      <c r="I64" s="23"/>
    </row>
    <row r="65" spans="1:9" ht="16.5">
      <c r="A65" s="38" t="s">
        <v>564</v>
      </c>
      <c r="B65" s="71" t="s">
        <v>227</v>
      </c>
      <c r="C65" s="35" t="s">
        <v>228</v>
      </c>
      <c r="D65" s="35" t="s">
        <v>237</v>
      </c>
      <c r="E65" s="58">
        <f t="shared" si="1"/>
        <v>15</v>
      </c>
      <c r="F65" s="23">
        <v>7</v>
      </c>
      <c r="G65" s="23">
        <v>3</v>
      </c>
      <c r="H65" s="23">
        <v>5</v>
      </c>
      <c r="I65" s="23"/>
    </row>
    <row r="66" spans="1:9" ht="16.5">
      <c r="A66" s="38" t="s">
        <v>565</v>
      </c>
      <c r="B66" s="71" t="s">
        <v>323</v>
      </c>
      <c r="C66" s="6" t="s">
        <v>324</v>
      </c>
      <c r="D66" s="6" t="s">
        <v>322</v>
      </c>
      <c r="E66" s="58">
        <f t="shared" si="1"/>
        <v>15</v>
      </c>
      <c r="F66" s="23">
        <v>7</v>
      </c>
      <c r="G66" s="23">
        <v>4</v>
      </c>
      <c r="H66" s="23">
        <v>4</v>
      </c>
      <c r="I66" s="23"/>
    </row>
    <row r="67" spans="1:9" ht="16.5">
      <c r="A67" s="38" t="s">
        <v>566</v>
      </c>
      <c r="B67" s="66" t="s">
        <v>423</v>
      </c>
      <c r="C67" s="50" t="s">
        <v>424</v>
      </c>
      <c r="D67" s="35" t="s">
        <v>422</v>
      </c>
      <c r="E67" s="58">
        <f aca="true" t="shared" si="2" ref="E67:E98">SUM(F67:I67)</f>
        <v>14</v>
      </c>
      <c r="F67" s="23">
        <v>0</v>
      </c>
      <c r="G67" s="23">
        <v>6</v>
      </c>
      <c r="H67" s="23">
        <v>8</v>
      </c>
      <c r="I67" s="23"/>
    </row>
    <row r="68" spans="1:9" ht="16.5">
      <c r="A68" s="38" t="s">
        <v>618</v>
      </c>
      <c r="B68" s="71" t="s">
        <v>187</v>
      </c>
      <c r="C68" s="26" t="s">
        <v>174</v>
      </c>
      <c r="D68" s="26" t="s">
        <v>178</v>
      </c>
      <c r="E68" s="58">
        <f t="shared" si="2"/>
        <v>14</v>
      </c>
      <c r="F68" s="23">
        <v>5</v>
      </c>
      <c r="G68" s="23">
        <v>2</v>
      </c>
      <c r="H68" s="23">
        <v>7</v>
      </c>
      <c r="I68" s="23"/>
    </row>
    <row r="69" spans="1:9" ht="16.5">
      <c r="A69" s="38" t="s">
        <v>618</v>
      </c>
      <c r="B69" s="71" t="s">
        <v>58</v>
      </c>
      <c r="C69" s="6" t="s">
        <v>57</v>
      </c>
      <c r="D69" s="6" t="s">
        <v>39</v>
      </c>
      <c r="E69" s="58">
        <f t="shared" si="2"/>
        <v>14</v>
      </c>
      <c r="F69" s="62">
        <v>5</v>
      </c>
      <c r="G69" s="23">
        <v>2</v>
      </c>
      <c r="H69" s="23">
        <v>7</v>
      </c>
      <c r="I69" s="23"/>
    </row>
    <row r="70" spans="1:9" ht="16.5">
      <c r="A70" s="38" t="s">
        <v>568</v>
      </c>
      <c r="B70" s="71" t="s">
        <v>400</v>
      </c>
      <c r="C70" s="40" t="s">
        <v>391</v>
      </c>
      <c r="D70" s="35" t="s">
        <v>386</v>
      </c>
      <c r="E70" s="58">
        <f t="shared" si="2"/>
        <v>14</v>
      </c>
      <c r="F70" s="23">
        <v>7</v>
      </c>
      <c r="G70" s="23">
        <v>0</v>
      </c>
      <c r="H70" s="23">
        <v>7</v>
      </c>
      <c r="I70" s="23"/>
    </row>
    <row r="71" spans="1:9" ht="16.5">
      <c r="A71" s="38" t="s">
        <v>569</v>
      </c>
      <c r="B71" s="71" t="s">
        <v>184</v>
      </c>
      <c r="C71" s="6" t="s">
        <v>171</v>
      </c>
      <c r="D71" s="6" t="s">
        <v>178</v>
      </c>
      <c r="E71" s="58">
        <f t="shared" si="2"/>
        <v>14</v>
      </c>
      <c r="F71" s="23">
        <v>6</v>
      </c>
      <c r="G71" s="23">
        <v>2</v>
      </c>
      <c r="H71" s="23">
        <v>6</v>
      </c>
      <c r="I71" s="23"/>
    </row>
    <row r="72" spans="1:9" ht="16.5">
      <c r="A72" s="38" t="s">
        <v>570</v>
      </c>
      <c r="B72" s="71" t="s">
        <v>287</v>
      </c>
      <c r="C72" s="43" t="s">
        <v>288</v>
      </c>
      <c r="D72" s="35" t="s">
        <v>274</v>
      </c>
      <c r="E72" s="58">
        <f t="shared" si="2"/>
        <v>14</v>
      </c>
      <c r="F72" s="23">
        <v>8</v>
      </c>
      <c r="G72" s="23">
        <v>0</v>
      </c>
      <c r="H72" s="23">
        <v>6</v>
      </c>
      <c r="I72" s="23"/>
    </row>
    <row r="73" spans="1:9" ht="16.5">
      <c r="A73" s="38" t="s">
        <v>571</v>
      </c>
      <c r="B73" s="71" t="s">
        <v>120</v>
      </c>
      <c r="C73" s="39" t="s">
        <v>121</v>
      </c>
      <c r="D73" s="35" t="s">
        <v>135</v>
      </c>
      <c r="E73" s="58">
        <f t="shared" si="2"/>
        <v>14</v>
      </c>
      <c r="F73" s="23">
        <v>7</v>
      </c>
      <c r="G73" s="23">
        <v>2</v>
      </c>
      <c r="H73" s="23">
        <v>5</v>
      </c>
      <c r="I73" s="23"/>
    </row>
    <row r="74" spans="1:9" ht="16.5">
      <c r="A74" s="38" t="s">
        <v>498</v>
      </c>
      <c r="B74" s="71" t="s">
        <v>157</v>
      </c>
      <c r="C74" s="6" t="s">
        <v>158</v>
      </c>
      <c r="D74" s="6" t="s">
        <v>165</v>
      </c>
      <c r="E74" s="58">
        <f t="shared" si="2"/>
        <v>14</v>
      </c>
      <c r="F74" s="23">
        <v>7</v>
      </c>
      <c r="G74" s="23">
        <v>3</v>
      </c>
      <c r="H74" s="23">
        <v>4</v>
      </c>
      <c r="I74" s="23"/>
    </row>
    <row r="75" spans="1:9" ht="16.5">
      <c r="A75" s="38" t="s">
        <v>572</v>
      </c>
      <c r="B75" s="71" t="s">
        <v>110</v>
      </c>
      <c r="C75" s="35" t="s">
        <v>101</v>
      </c>
      <c r="D75" s="35" t="s">
        <v>96</v>
      </c>
      <c r="E75" s="58">
        <f t="shared" si="2"/>
        <v>14</v>
      </c>
      <c r="F75" s="23">
        <v>6</v>
      </c>
      <c r="G75" s="23">
        <v>8</v>
      </c>
      <c r="H75" s="23">
        <v>0</v>
      </c>
      <c r="I75" s="23"/>
    </row>
    <row r="76" spans="1:9" ht="16.5">
      <c r="A76" s="38" t="s">
        <v>573</v>
      </c>
      <c r="B76" s="71" t="s">
        <v>196</v>
      </c>
      <c r="C76" s="35" t="s">
        <v>197</v>
      </c>
      <c r="D76" s="35" t="s">
        <v>204</v>
      </c>
      <c r="E76" s="58">
        <f t="shared" si="2"/>
        <v>14</v>
      </c>
      <c r="F76" s="23">
        <v>8</v>
      </c>
      <c r="G76" s="23">
        <v>6</v>
      </c>
      <c r="H76" s="23">
        <v>0</v>
      </c>
      <c r="I76" s="23"/>
    </row>
    <row r="77" spans="1:9" ht="16.5">
      <c r="A77" s="38" t="s">
        <v>507</v>
      </c>
      <c r="B77" s="71" t="s">
        <v>71</v>
      </c>
      <c r="C77" s="35" t="s">
        <v>59</v>
      </c>
      <c r="D77" s="35" t="s">
        <v>60</v>
      </c>
      <c r="E77" s="58">
        <f t="shared" si="2"/>
        <v>14</v>
      </c>
      <c r="F77" s="23">
        <v>9</v>
      </c>
      <c r="G77" s="23">
        <v>5</v>
      </c>
      <c r="H77" s="23">
        <v>0</v>
      </c>
      <c r="I77" s="23"/>
    </row>
    <row r="78" spans="1:9" ht="16.5">
      <c r="A78" s="38" t="s">
        <v>574</v>
      </c>
      <c r="B78" s="71" t="s">
        <v>358</v>
      </c>
      <c r="C78" s="6" t="s">
        <v>355</v>
      </c>
      <c r="D78" s="6" t="s">
        <v>354</v>
      </c>
      <c r="E78" s="58">
        <f t="shared" si="2"/>
        <v>13</v>
      </c>
      <c r="F78" s="61">
        <v>6</v>
      </c>
      <c r="G78" s="23">
        <v>3</v>
      </c>
      <c r="H78" s="23">
        <v>4</v>
      </c>
      <c r="I78" s="23"/>
    </row>
    <row r="79" spans="1:9" ht="16.5">
      <c r="A79" s="38" t="s">
        <v>499</v>
      </c>
      <c r="B79" s="71" t="s">
        <v>281</v>
      </c>
      <c r="C79" s="26" t="s">
        <v>282</v>
      </c>
      <c r="D79" s="26" t="s">
        <v>274</v>
      </c>
      <c r="E79" s="58">
        <f t="shared" si="2"/>
        <v>13</v>
      </c>
      <c r="F79" s="23">
        <v>9</v>
      </c>
      <c r="G79" s="23">
        <v>0</v>
      </c>
      <c r="H79" s="23">
        <v>4</v>
      </c>
      <c r="I79" s="23"/>
    </row>
    <row r="80" spans="1:9" ht="16.5">
      <c r="A80" s="38" t="s">
        <v>575</v>
      </c>
      <c r="B80" s="71" t="s">
        <v>198</v>
      </c>
      <c r="C80" s="35" t="s">
        <v>199</v>
      </c>
      <c r="D80" s="35" t="s">
        <v>204</v>
      </c>
      <c r="E80" s="58">
        <f t="shared" si="2"/>
        <v>13</v>
      </c>
      <c r="F80" s="23">
        <v>5</v>
      </c>
      <c r="G80" s="23">
        <v>7</v>
      </c>
      <c r="H80" s="23">
        <v>1</v>
      </c>
      <c r="I80" s="23"/>
    </row>
    <row r="81" spans="1:9" ht="16.5">
      <c r="A81" s="38" t="s">
        <v>576</v>
      </c>
      <c r="B81" s="71" t="s">
        <v>72</v>
      </c>
      <c r="C81" s="6" t="s">
        <v>61</v>
      </c>
      <c r="D81" s="6" t="s">
        <v>60</v>
      </c>
      <c r="E81" s="58">
        <f t="shared" si="2"/>
        <v>13</v>
      </c>
      <c r="F81" s="23">
        <v>7</v>
      </c>
      <c r="G81" s="23">
        <v>6</v>
      </c>
      <c r="H81" s="23">
        <v>0</v>
      </c>
      <c r="I81" s="23"/>
    </row>
    <row r="82" spans="1:9" ht="16.5">
      <c r="A82" s="38" t="s">
        <v>577</v>
      </c>
      <c r="B82" s="71" t="s">
        <v>345</v>
      </c>
      <c r="C82" s="6" t="s">
        <v>336</v>
      </c>
      <c r="D82" s="6" t="s">
        <v>333</v>
      </c>
      <c r="E82" s="58">
        <f t="shared" si="2"/>
        <v>13</v>
      </c>
      <c r="F82" s="23">
        <v>9</v>
      </c>
      <c r="G82" s="23">
        <v>4</v>
      </c>
      <c r="H82" s="23">
        <v>0</v>
      </c>
      <c r="I82" s="23"/>
    </row>
    <row r="83" spans="1:9" ht="16.5">
      <c r="A83" s="38" t="s">
        <v>578</v>
      </c>
      <c r="B83" s="71" t="s">
        <v>357</v>
      </c>
      <c r="C83" s="35" t="s">
        <v>353</v>
      </c>
      <c r="D83" s="35" t="s">
        <v>354</v>
      </c>
      <c r="E83" s="58">
        <f t="shared" si="2"/>
        <v>12</v>
      </c>
      <c r="F83" s="23">
        <v>6</v>
      </c>
      <c r="G83" s="23">
        <v>2</v>
      </c>
      <c r="H83" s="23">
        <v>4</v>
      </c>
      <c r="I83" s="23"/>
    </row>
    <row r="84" spans="1:9" ht="16.5">
      <c r="A84" s="38" t="s">
        <v>579</v>
      </c>
      <c r="B84" s="71" t="s">
        <v>260</v>
      </c>
      <c r="C84" s="6" t="s">
        <v>83</v>
      </c>
      <c r="D84" s="6" t="s">
        <v>90</v>
      </c>
      <c r="E84" s="58">
        <f t="shared" si="2"/>
        <v>12</v>
      </c>
      <c r="F84" s="23">
        <v>8</v>
      </c>
      <c r="G84" s="23">
        <v>0</v>
      </c>
      <c r="H84" s="23">
        <v>4</v>
      </c>
      <c r="I84" s="23"/>
    </row>
    <row r="85" spans="1:9" ht="16.5">
      <c r="A85" s="38" t="s">
        <v>580</v>
      </c>
      <c r="B85" s="71" t="s">
        <v>370</v>
      </c>
      <c r="C85" s="6" t="s">
        <v>363</v>
      </c>
      <c r="D85" s="6" t="s">
        <v>361</v>
      </c>
      <c r="E85" s="58">
        <f t="shared" si="2"/>
        <v>12</v>
      </c>
      <c r="F85" s="23">
        <v>5</v>
      </c>
      <c r="G85" s="23">
        <v>4</v>
      </c>
      <c r="H85" s="23">
        <v>3</v>
      </c>
      <c r="I85" s="23"/>
    </row>
    <row r="86" spans="1:9" ht="16.5">
      <c r="A86" s="38" t="s">
        <v>500</v>
      </c>
      <c r="B86" s="71" t="s">
        <v>189</v>
      </c>
      <c r="C86" s="6" t="s">
        <v>176</v>
      </c>
      <c r="D86" s="6" t="s">
        <v>178</v>
      </c>
      <c r="E86" s="58">
        <f t="shared" si="2"/>
        <v>12</v>
      </c>
      <c r="F86" s="23">
        <v>7</v>
      </c>
      <c r="G86" s="23">
        <v>5</v>
      </c>
      <c r="H86" s="23">
        <v>0</v>
      </c>
      <c r="I86" s="23"/>
    </row>
    <row r="87" spans="1:9" ht="16.5">
      <c r="A87" s="38" t="s">
        <v>581</v>
      </c>
      <c r="B87" s="71" t="s">
        <v>112</v>
      </c>
      <c r="C87" s="35" t="s">
        <v>103</v>
      </c>
      <c r="D87" s="35" t="s">
        <v>96</v>
      </c>
      <c r="E87" s="58">
        <f t="shared" si="2"/>
        <v>12</v>
      </c>
      <c r="F87" s="23">
        <v>8</v>
      </c>
      <c r="G87" s="23">
        <v>4</v>
      </c>
      <c r="H87" s="23">
        <v>0</v>
      </c>
      <c r="I87" s="23"/>
    </row>
    <row r="88" spans="1:9" ht="16.5">
      <c r="A88" s="38" t="s">
        <v>582</v>
      </c>
      <c r="B88" s="71" t="s">
        <v>238</v>
      </c>
      <c r="C88" s="35" t="s">
        <v>239</v>
      </c>
      <c r="D88" s="35" t="s">
        <v>244</v>
      </c>
      <c r="E88" s="58">
        <f t="shared" si="2"/>
        <v>12</v>
      </c>
      <c r="F88" s="23">
        <v>12</v>
      </c>
      <c r="G88" s="23">
        <v>0</v>
      </c>
      <c r="H88" s="23">
        <v>0</v>
      </c>
      <c r="I88" s="23"/>
    </row>
    <row r="89" spans="1:9" ht="16.5">
      <c r="A89" s="38" t="s">
        <v>583</v>
      </c>
      <c r="B89" s="71" t="s">
        <v>301</v>
      </c>
      <c r="C89" s="35" t="s">
        <v>302</v>
      </c>
      <c r="D89" s="35" t="s">
        <v>274</v>
      </c>
      <c r="E89" s="58">
        <f t="shared" si="2"/>
        <v>11</v>
      </c>
      <c r="F89" s="23">
        <v>5</v>
      </c>
      <c r="G89" s="23">
        <v>0</v>
      </c>
      <c r="H89" s="23">
        <v>6</v>
      </c>
      <c r="I89" s="23"/>
    </row>
    <row r="90" spans="1:9" ht="16.5">
      <c r="A90" s="38" t="s">
        <v>584</v>
      </c>
      <c r="B90" s="71" t="s">
        <v>255</v>
      </c>
      <c r="C90" s="6" t="s">
        <v>252</v>
      </c>
      <c r="D90" s="6" t="s">
        <v>251</v>
      </c>
      <c r="E90" s="58">
        <f t="shared" si="2"/>
        <v>11</v>
      </c>
      <c r="F90" s="61">
        <v>3</v>
      </c>
      <c r="G90" s="23">
        <v>3</v>
      </c>
      <c r="H90" s="23">
        <v>5</v>
      </c>
      <c r="I90" s="23"/>
    </row>
    <row r="91" spans="1:9" ht="16.5">
      <c r="A91" s="38" t="s">
        <v>585</v>
      </c>
      <c r="B91" s="71" t="s">
        <v>283</v>
      </c>
      <c r="C91" s="35" t="s">
        <v>284</v>
      </c>
      <c r="D91" s="35" t="s">
        <v>274</v>
      </c>
      <c r="E91" s="58">
        <f t="shared" si="2"/>
        <v>11</v>
      </c>
      <c r="F91" s="23">
        <v>6</v>
      </c>
      <c r="G91" s="23">
        <v>0</v>
      </c>
      <c r="H91" s="23">
        <v>5</v>
      </c>
      <c r="I91" s="23"/>
    </row>
    <row r="92" spans="1:9" ht="16.5">
      <c r="A92" s="38" t="s">
        <v>586</v>
      </c>
      <c r="B92" s="71" t="s">
        <v>124</v>
      </c>
      <c r="C92" s="35" t="s">
        <v>125</v>
      </c>
      <c r="D92" s="35" t="s">
        <v>135</v>
      </c>
      <c r="E92" s="58">
        <f t="shared" si="2"/>
        <v>11</v>
      </c>
      <c r="F92" s="23">
        <v>6</v>
      </c>
      <c r="G92" s="23">
        <v>1</v>
      </c>
      <c r="H92" s="23">
        <v>4</v>
      </c>
      <c r="I92" s="23"/>
    </row>
    <row r="93" spans="1:9" ht="16.5">
      <c r="A93" s="38" t="s">
        <v>587</v>
      </c>
      <c r="B93" s="71" t="s">
        <v>190</v>
      </c>
      <c r="C93" s="6" t="s">
        <v>177</v>
      </c>
      <c r="D93" s="6" t="s">
        <v>178</v>
      </c>
      <c r="E93" s="58">
        <f t="shared" si="2"/>
        <v>11</v>
      </c>
      <c r="F93" s="61">
        <v>5</v>
      </c>
      <c r="G93" s="23">
        <v>4</v>
      </c>
      <c r="H93" s="23">
        <v>2</v>
      </c>
      <c r="I93" s="23"/>
    </row>
    <row r="94" spans="1:9" ht="16.5">
      <c r="A94" s="38" t="s">
        <v>588</v>
      </c>
      <c r="B94" s="71" t="s">
        <v>122</v>
      </c>
      <c r="C94" s="40" t="s">
        <v>123</v>
      </c>
      <c r="D94" s="35" t="s">
        <v>135</v>
      </c>
      <c r="E94" s="58">
        <f t="shared" si="2"/>
        <v>11</v>
      </c>
      <c r="F94" s="23">
        <v>6</v>
      </c>
      <c r="G94" s="23">
        <v>3</v>
      </c>
      <c r="H94" s="23">
        <v>2</v>
      </c>
      <c r="I94" s="23"/>
    </row>
    <row r="95" spans="1:9" ht="16.5">
      <c r="A95" s="38" t="s">
        <v>589</v>
      </c>
      <c r="B95" s="71" t="s">
        <v>163</v>
      </c>
      <c r="C95" s="6" t="s">
        <v>164</v>
      </c>
      <c r="D95" s="6" t="s">
        <v>165</v>
      </c>
      <c r="E95" s="58">
        <f t="shared" si="2"/>
        <v>11</v>
      </c>
      <c r="F95" s="61">
        <v>6</v>
      </c>
      <c r="G95" s="23">
        <v>5</v>
      </c>
      <c r="H95" s="23">
        <v>0</v>
      </c>
      <c r="I95" s="23"/>
    </row>
    <row r="96" spans="1:9" ht="16.5">
      <c r="A96" s="38" t="s">
        <v>590</v>
      </c>
      <c r="B96" s="71" t="s">
        <v>344</v>
      </c>
      <c r="C96" s="35" t="s">
        <v>335</v>
      </c>
      <c r="D96" s="35" t="s">
        <v>333</v>
      </c>
      <c r="E96" s="58">
        <f t="shared" si="2"/>
        <v>11</v>
      </c>
      <c r="F96" s="23">
        <v>7</v>
      </c>
      <c r="G96" s="23">
        <v>4</v>
      </c>
      <c r="H96" s="23">
        <v>0</v>
      </c>
      <c r="I96" s="23"/>
    </row>
    <row r="97" spans="1:9" ht="16.5">
      <c r="A97" s="38" t="s">
        <v>591</v>
      </c>
      <c r="B97" s="71" t="s">
        <v>106</v>
      </c>
      <c r="C97" s="6" t="s">
        <v>97</v>
      </c>
      <c r="D97" s="6" t="s">
        <v>96</v>
      </c>
      <c r="E97" s="58">
        <f t="shared" si="2"/>
        <v>11</v>
      </c>
      <c r="F97" s="62">
        <v>8</v>
      </c>
      <c r="G97" s="23">
        <v>3</v>
      </c>
      <c r="H97" s="23">
        <v>0</v>
      </c>
      <c r="I97" s="23"/>
    </row>
    <row r="98" spans="1:9" ht="16.5">
      <c r="A98" s="38" t="s">
        <v>592</v>
      </c>
      <c r="B98" s="71" t="s">
        <v>144</v>
      </c>
      <c r="C98" s="6" t="s">
        <v>145</v>
      </c>
      <c r="D98" s="6" t="s">
        <v>146</v>
      </c>
      <c r="E98" s="58">
        <f t="shared" si="2"/>
        <v>11</v>
      </c>
      <c r="F98" s="23">
        <v>11</v>
      </c>
      <c r="G98" s="23">
        <v>0</v>
      </c>
      <c r="H98" s="23">
        <v>0</v>
      </c>
      <c r="I98" s="23"/>
    </row>
    <row r="99" spans="1:9" ht="16.5">
      <c r="A99" s="38" t="s">
        <v>680</v>
      </c>
      <c r="B99" s="71" t="s">
        <v>432</v>
      </c>
      <c r="C99" s="6" t="s">
        <v>429</v>
      </c>
      <c r="D99" s="6" t="s">
        <v>178</v>
      </c>
      <c r="E99" s="58">
        <f aca="true" t="shared" si="3" ref="E99:E130">SUM(F99:I99)</f>
        <v>10</v>
      </c>
      <c r="F99" s="61">
        <v>0</v>
      </c>
      <c r="G99" s="23">
        <v>3</v>
      </c>
      <c r="H99" s="23">
        <v>7</v>
      </c>
      <c r="I99" s="23"/>
    </row>
    <row r="100" spans="1:9" ht="16.5">
      <c r="A100" s="38" t="s">
        <v>680</v>
      </c>
      <c r="B100" s="71" t="s">
        <v>433</v>
      </c>
      <c r="C100" s="6" t="s">
        <v>430</v>
      </c>
      <c r="D100" s="6" t="s">
        <v>178</v>
      </c>
      <c r="E100" s="58">
        <f t="shared" si="3"/>
        <v>10</v>
      </c>
      <c r="F100" s="61">
        <v>0</v>
      </c>
      <c r="G100" s="23">
        <v>3</v>
      </c>
      <c r="H100" s="23">
        <v>7</v>
      </c>
      <c r="I100" s="23"/>
    </row>
    <row r="101" spans="1:9" ht="16.5">
      <c r="A101" s="38" t="s">
        <v>594</v>
      </c>
      <c r="B101" s="71" t="s">
        <v>185</v>
      </c>
      <c r="C101" s="6" t="s">
        <v>172</v>
      </c>
      <c r="D101" s="6" t="s">
        <v>178</v>
      </c>
      <c r="E101" s="58">
        <f t="shared" si="3"/>
        <v>10</v>
      </c>
      <c r="F101" s="62">
        <v>3</v>
      </c>
      <c r="G101" s="23">
        <v>2</v>
      </c>
      <c r="H101" s="23">
        <v>5</v>
      </c>
      <c r="I101" s="23"/>
    </row>
    <row r="102" spans="1:9" ht="16.5">
      <c r="A102" s="38" t="s">
        <v>595</v>
      </c>
      <c r="B102" s="71" t="s">
        <v>150</v>
      </c>
      <c r="C102" s="6" t="s">
        <v>148</v>
      </c>
      <c r="D102" s="6" t="s">
        <v>152</v>
      </c>
      <c r="E102" s="58">
        <f t="shared" si="3"/>
        <v>10</v>
      </c>
      <c r="F102" s="61">
        <v>2</v>
      </c>
      <c r="G102" s="23">
        <v>4</v>
      </c>
      <c r="H102" s="23">
        <v>4</v>
      </c>
      <c r="I102" s="23"/>
    </row>
    <row r="103" spans="1:9" ht="16.5">
      <c r="A103" s="38" t="s">
        <v>650</v>
      </c>
      <c r="B103" s="71" t="s">
        <v>74</v>
      </c>
      <c r="C103" s="40" t="s">
        <v>63</v>
      </c>
      <c r="D103" s="35" t="s">
        <v>70</v>
      </c>
      <c r="E103" s="58">
        <f t="shared" si="3"/>
        <v>10</v>
      </c>
      <c r="F103" s="23">
        <v>6</v>
      </c>
      <c r="G103" s="23">
        <v>0</v>
      </c>
      <c r="H103" s="23">
        <v>4</v>
      </c>
      <c r="I103" s="23"/>
    </row>
    <row r="104" spans="1:9" ht="16.5">
      <c r="A104" s="38" t="s">
        <v>596</v>
      </c>
      <c r="B104" s="71" t="s">
        <v>188</v>
      </c>
      <c r="C104" s="39" t="s">
        <v>175</v>
      </c>
      <c r="D104" s="39" t="s">
        <v>178</v>
      </c>
      <c r="E104" s="58">
        <f t="shared" si="3"/>
        <v>10</v>
      </c>
      <c r="F104" s="23">
        <v>3</v>
      </c>
      <c r="G104" s="23">
        <v>4</v>
      </c>
      <c r="H104" s="23">
        <v>3</v>
      </c>
      <c r="I104" s="23"/>
    </row>
    <row r="105" spans="1:9" ht="16.5">
      <c r="A105" s="38" t="s">
        <v>597</v>
      </c>
      <c r="B105" s="71" t="s">
        <v>126</v>
      </c>
      <c r="C105" s="76" t="s">
        <v>127</v>
      </c>
      <c r="D105" s="6" t="s">
        <v>135</v>
      </c>
      <c r="E105" s="58">
        <f t="shared" si="3"/>
        <v>10</v>
      </c>
      <c r="F105" s="62">
        <v>4</v>
      </c>
      <c r="G105" s="23">
        <v>3</v>
      </c>
      <c r="H105" s="23">
        <v>3</v>
      </c>
      <c r="I105" s="23"/>
    </row>
    <row r="106" spans="1:9" ht="16.5">
      <c r="A106" s="38" t="s">
        <v>502</v>
      </c>
      <c r="B106" s="71" t="s">
        <v>54</v>
      </c>
      <c r="C106" s="150" t="s">
        <v>44</v>
      </c>
      <c r="D106" s="37" t="s">
        <v>45</v>
      </c>
      <c r="E106" s="58">
        <f t="shared" si="3"/>
        <v>10</v>
      </c>
      <c r="F106" s="23">
        <v>7</v>
      </c>
      <c r="G106" s="23">
        <v>3</v>
      </c>
      <c r="H106" s="23">
        <v>0</v>
      </c>
      <c r="I106" s="23"/>
    </row>
    <row r="107" spans="1:9" ht="16.5">
      <c r="A107" s="38" t="s">
        <v>613</v>
      </c>
      <c r="B107" s="71" t="s">
        <v>352</v>
      </c>
      <c r="C107" s="151" t="s">
        <v>350</v>
      </c>
      <c r="D107" s="46" t="s">
        <v>351</v>
      </c>
      <c r="E107" s="58">
        <f t="shared" si="3"/>
        <v>10</v>
      </c>
      <c r="F107" s="62">
        <v>10</v>
      </c>
      <c r="G107" s="23">
        <v>0</v>
      </c>
      <c r="H107" s="23">
        <v>0</v>
      </c>
      <c r="I107" s="23"/>
    </row>
    <row r="108" spans="1:9" ht="16.5">
      <c r="A108" s="38" t="s">
        <v>613</v>
      </c>
      <c r="B108" s="71" t="s">
        <v>291</v>
      </c>
      <c r="C108" s="78" t="s">
        <v>292</v>
      </c>
      <c r="D108" s="46" t="s">
        <v>274</v>
      </c>
      <c r="E108" s="58">
        <f t="shared" si="3"/>
        <v>10</v>
      </c>
      <c r="F108" s="61">
        <v>10</v>
      </c>
      <c r="G108" s="23">
        <v>0</v>
      </c>
      <c r="H108" s="23">
        <v>0</v>
      </c>
      <c r="I108" s="23"/>
    </row>
    <row r="109" spans="1:9" ht="16.5">
      <c r="A109" s="38" t="s">
        <v>599</v>
      </c>
      <c r="B109" s="71" t="s">
        <v>403</v>
      </c>
      <c r="C109" s="78" t="s">
        <v>394</v>
      </c>
      <c r="D109" s="46" t="s">
        <v>386</v>
      </c>
      <c r="E109" s="58">
        <f t="shared" si="3"/>
        <v>9</v>
      </c>
      <c r="F109" s="23">
        <v>3</v>
      </c>
      <c r="G109" s="23">
        <v>0</v>
      </c>
      <c r="H109" s="23">
        <v>6</v>
      </c>
      <c r="I109" s="23"/>
    </row>
    <row r="110" spans="1:9" ht="16.5">
      <c r="A110" s="38" t="s">
        <v>681</v>
      </c>
      <c r="B110" s="71" t="s">
        <v>275</v>
      </c>
      <c r="C110" s="78" t="s">
        <v>276</v>
      </c>
      <c r="D110" s="46" t="s">
        <v>274</v>
      </c>
      <c r="E110" s="58">
        <f t="shared" si="3"/>
        <v>9</v>
      </c>
      <c r="F110" s="61">
        <v>5</v>
      </c>
      <c r="G110" s="23">
        <v>0</v>
      </c>
      <c r="H110" s="23">
        <v>4</v>
      </c>
      <c r="I110" s="23"/>
    </row>
    <row r="111" spans="1:9" ht="16.5">
      <c r="A111" s="38" t="s">
        <v>681</v>
      </c>
      <c r="B111" s="71" t="s">
        <v>293</v>
      </c>
      <c r="C111" s="77" t="s">
        <v>294</v>
      </c>
      <c r="D111" s="37" t="s">
        <v>274</v>
      </c>
      <c r="E111" s="58">
        <f t="shared" si="3"/>
        <v>9</v>
      </c>
      <c r="F111" s="23">
        <v>5</v>
      </c>
      <c r="G111" s="23">
        <v>0</v>
      </c>
      <c r="H111" s="23">
        <v>4</v>
      </c>
      <c r="I111" s="23"/>
    </row>
    <row r="112" spans="1:9" ht="16.5">
      <c r="A112" s="38" t="s">
        <v>503</v>
      </c>
      <c r="B112" s="71" t="s">
        <v>116</v>
      </c>
      <c r="C112" s="79" t="s">
        <v>117</v>
      </c>
      <c r="D112" s="46" t="s">
        <v>135</v>
      </c>
      <c r="E112" s="58">
        <f t="shared" si="3"/>
        <v>9</v>
      </c>
      <c r="F112" s="152">
        <v>5</v>
      </c>
      <c r="G112" s="23">
        <v>1</v>
      </c>
      <c r="H112" s="23">
        <v>3</v>
      </c>
      <c r="I112" s="23"/>
    </row>
    <row r="113" spans="1:9" ht="16.5">
      <c r="A113" s="38" t="s">
        <v>652</v>
      </c>
      <c r="B113" s="71" t="s">
        <v>186</v>
      </c>
      <c r="C113" s="149" t="s">
        <v>173</v>
      </c>
      <c r="D113" s="37" t="s">
        <v>178</v>
      </c>
      <c r="E113" s="58">
        <f t="shared" si="3"/>
        <v>9</v>
      </c>
      <c r="F113" s="73">
        <v>5</v>
      </c>
      <c r="G113" s="23">
        <v>4</v>
      </c>
      <c r="H113" s="23">
        <v>0</v>
      </c>
      <c r="I113" s="23"/>
    </row>
    <row r="114" spans="1:9" ht="16.5">
      <c r="A114" s="38" t="s">
        <v>603</v>
      </c>
      <c r="B114" s="71" t="s">
        <v>107</v>
      </c>
      <c r="C114" s="149" t="s">
        <v>98</v>
      </c>
      <c r="D114" s="37" t="s">
        <v>96</v>
      </c>
      <c r="E114" s="58">
        <f t="shared" si="3"/>
        <v>9</v>
      </c>
      <c r="F114" s="73">
        <v>6</v>
      </c>
      <c r="G114" s="23">
        <v>3</v>
      </c>
      <c r="H114" s="23">
        <v>0</v>
      </c>
      <c r="I114" s="23"/>
    </row>
    <row r="115" spans="1:9" ht="16.5">
      <c r="A115" s="38" t="s">
        <v>682</v>
      </c>
      <c r="B115" s="71" t="s">
        <v>265</v>
      </c>
      <c r="C115" s="149" t="s">
        <v>88</v>
      </c>
      <c r="D115" s="135" t="s">
        <v>90</v>
      </c>
      <c r="E115" s="58">
        <f t="shared" si="3"/>
        <v>9</v>
      </c>
      <c r="F115" s="73">
        <v>9</v>
      </c>
      <c r="G115" s="23">
        <v>0</v>
      </c>
      <c r="H115" s="23">
        <v>0</v>
      </c>
      <c r="I115" s="23"/>
    </row>
    <row r="116" spans="1:9" ht="16.5">
      <c r="A116" s="38" t="s">
        <v>682</v>
      </c>
      <c r="B116" s="71" t="s">
        <v>34</v>
      </c>
      <c r="C116" s="6" t="s">
        <v>31</v>
      </c>
      <c r="D116" s="6" t="s">
        <v>32</v>
      </c>
      <c r="E116" s="58">
        <f t="shared" si="3"/>
        <v>9</v>
      </c>
      <c r="F116" s="62">
        <v>9</v>
      </c>
      <c r="G116" s="23">
        <v>0</v>
      </c>
      <c r="H116" s="23">
        <v>0</v>
      </c>
      <c r="I116" s="23"/>
    </row>
    <row r="117" spans="1:9" ht="16.5">
      <c r="A117" s="38" t="s">
        <v>486</v>
      </c>
      <c r="B117" s="71" t="s">
        <v>444</v>
      </c>
      <c r="C117" s="35" t="s">
        <v>443</v>
      </c>
      <c r="D117" s="35" t="s">
        <v>309</v>
      </c>
      <c r="E117" s="58">
        <f t="shared" si="3"/>
        <v>8</v>
      </c>
      <c r="F117" s="23">
        <v>0</v>
      </c>
      <c r="G117" s="23">
        <v>4</v>
      </c>
      <c r="H117" s="23">
        <v>4</v>
      </c>
      <c r="I117" s="23"/>
    </row>
    <row r="118" spans="1:9" ht="16.5">
      <c r="A118" s="38" t="s">
        <v>653</v>
      </c>
      <c r="B118" s="71" t="s">
        <v>396</v>
      </c>
      <c r="C118" s="35" t="s">
        <v>387</v>
      </c>
      <c r="D118" s="35" t="s">
        <v>386</v>
      </c>
      <c r="E118" s="58">
        <f t="shared" si="3"/>
        <v>8</v>
      </c>
      <c r="F118" s="23">
        <v>4</v>
      </c>
      <c r="G118" s="23">
        <v>0</v>
      </c>
      <c r="H118" s="23">
        <v>4</v>
      </c>
      <c r="I118" s="23"/>
    </row>
    <row r="119" spans="1:9" ht="16.5">
      <c r="A119" s="38" t="s">
        <v>654</v>
      </c>
      <c r="B119" s="71" t="s">
        <v>37</v>
      </c>
      <c r="C119" s="35" t="s">
        <v>36</v>
      </c>
      <c r="D119" s="35" t="s">
        <v>39</v>
      </c>
      <c r="E119" s="58">
        <f t="shared" si="3"/>
        <v>8</v>
      </c>
      <c r="F119" s="23">
        <v>3</v>
      </c>
      <c r="G119" s="23">
        <v>3</v>
      </c>
      <c r="H119" s="23">
        <v>2</v>
      </c>
      <c r="I119" s="23"/>
    </row>
    <row r="120" spans="1:9" ht="16.5">
      <c r="A120" s="38" t="s">
        <v>655</v>
      </c>
      <c r="B120" s="71" t="s">
        <v>268</v>
      </c>
      <c r="C120" s="6" t="s">
        <v>134</v>
      </c>
      <c r="D120" s="6" t="s">
        <v>135</v>
      </c>
      <c r="E120" s="58">
        <f t="shared" si="3"/>
        <v>8</v>
      </c>
      <c r="F120" s="23">
        <v>4</v>
      </c>
      <c r="G120" s="23">
        <v>2</v>
      </c>
      <c r="H120" s="23">
        <v>2</v>
      </c>
      <c r="I120" s="23"/>
    </row>
    <row r="121" spans="1:9" ht="16.5">
      <c r="A121" s="38" t="s">
        <v>656</v>
      </c>
      <c r="B121" s="71" t="s">
        <v>212</v>
      </c>
      <c r="C121" s="39" t="s">
        <v>545</v>
      </c>
      <c r="D121" s="39" t="s">
        <v>237</v>
      </c>
      <c r="E121" s="58">
        <f t="shared" si="3"/>
        <v>8</v>
      </c>
      <c r="F121" s="23">
        <v>6</v>
      </c>
      <c r="G121" s="23">
        <v>0</v>
      </c>
      <c r="H121" s="23">
        <v>2</v>
      </c>
      <c r="I121" s="23"/>
    </row>
    <row r="122" spans="1:9" ht="16.5">
      <c r="A122" s="38" t="s">
        <v>657</v>
      </c>
      <c r="B122" s="71" t="s">
        <v>380</v>
      </c>
      <c r="C122" s="26" t="s">
        <v>376</v>
      </c>
      <c r="D122" s="26" t="s">
        <v>377</v>
      </c>
      <c r="E122" s="58">
        <f t="shared" si="3"/>
        <v>8</v>
      </c>
      <c r="F122" s="23">
        <v>8</v>
      </c>
      <c r="G122" s="23">
        <v>0</v>
      </c>
      <c r="H122" s="23">
        <v>0</v>
      </c>
      <c r="I122" s="23"/>
    </row>
    <row r="123" spans="1:9" ht="16.5">
      <c r="A123" s="38" t="s">
        <v>683</v>
      </c>
      <c r="B123" s="71" t="s">
        <v>262</v>
      </c>
      <c r="C123" s="6" t="s">
        <v>85</v>
      </c>
      <c r="D123" s="6" t="s">
        <v>90</v>
      </c>
      <c r="E123" s="58">
        <f t="shared" si="3"/>
        <v>8</v>
      </c>
      <c r="F123" s="23">
        <v>8</v>
      </c>
      <c r="G123" s="23">
        <v>0</v>
      </c>
      <c r="H123" s="23">
        <v>0</v>
      </c>
      <c r="I123" s="23"/>
    </row>
    <row r="124" spans="1:9" ht="16.5">
      <c r="A124" s="38" t="s">
        <v>683</v>
      </c>
      <c r="B124" s="71" t="s">
        <v>111</v>
      </c>
      <c r="C124" s="40" t="s">
        <v>102</v>
      </c>
      <c r="D124" s="35" t="s">
        <v>96</v>
      </c>
      <c r="E124" s="58">
        <f t="shared" si="3"/>
        <v>8</v>
      </c>
      <c r="F124" s="23">
        <v>8</v>
      </c>
      <c r="G124" s="23">
        <v>0</v>
      </c>
      <c r="H124" s="23">
        <v>0</v>
      </c>
      <c r="I124" s="23"/>
    </row>
    <row r="125" spans="1:9" ht="16.5">
      <c r="A125" s="38" t="s">
        <v>683</v>
      </c>
      <c r="B125" s="71" t="s">
        <v>240</v>
      </c>
      <c r="C125" s="6" t="s">
        <v>241</v>
      </c>
      <c r="D125" s="6" t="s">
        <v>244</v>
      </c>
      <c r="E125" s="58">
        <f t="shared" si="3"/>
        <v>8</v>
      </c>
      <c r="F125" s="61">
        <v>8</v>
      </c>
      <c r="G125" s="23">
        <v>0</v>
      </c>
      <c r="H125" s="23">
        <v>0</v>
      </c>
      <c r="I125" s="23"/>
    </row>
    <row r="126" spans="1:9" ht="16.5">
      <c r="A126" s="38" t="s">
        <v>614</v>
      </c>
      <c r="B126" s="71" t="s">
        <v>128</v>
      </c>
      <c r="C126" s="6" t="s">
        <v>129</v>
      </c>
      <c r="D126" s="6" t="s">
        <v>135</v>
      </c>
      <c r="E126" s="58">
        <f t="shared" si="3"/>
        <v>7</v>
      </c>
      <c r="F126" s="23">
        <v>3</v>
      </c>
      <c r="G126" s="23">
        <v>0</v>
      </c>
      <c r="H126" s="23">
        <v>4</v>
      </c>
      <c r="I126" s="23"/>
    </row>
    <row r="127" spans="1:9" ht="16.5">
      <c r="A127" s="38" t="s">
        <v>614</v>
      </c>
      <c r="B127" s="71" t="s">
        <v>297</v>
      </c>
      <c r="C127" s="6" t="s">
        <v>298</v>
      </c>
      <c r="D127" s="6" t="s">
        <v>274</v>
      </c>
      <c r="E127" s="58">
        <f t="shared" si="3"/>
        <v>7</v>
      </c>
      <c r="F127" s="23">
        <v>3</v>
      </c>
      <c r="G127" s="23">
        <v>0</v>
      </c>
      <c r="H127" s="23">
        <v>4</v>
      </c>
      <c r="I127" s="23"/>
    </row>
    <row r="128" spans="1:9" ht="16.5">
      <c r="A128" s="38" t="s">
        <v>604</v>
      </c>
      <c r="B128" s="71" t="s">
        <v>447</v>
      </c>
      <c r="C128" s="42" t="s">
        <v>445</v>
      </c>
      <c r="D128" s="6" t="s">
        <v>354</v>
      </c>
      <c r="E128" s="58">
        <f t="shared" si="3"/>
        <v>7</v>
      </c>
      <c r="F128" s="62">
        <v>0</v>
      </c>
      <c r="G128" s="23">
        <v>4</v>
      </c>
      <c r="H128" s="23">
        <v>3</v>
      </c>
      <c r="I128" s="23"/>
    </row>
    <row r="129" spans="1:9" ht="16.5">
      <c r="A129" s="38" t="s">
        <v>605</v>
      </c>
      <c r="B129" s="71" t="s">
        <v>52</v>
      </c>
      <c r="C129" s="35" t="s">
        <v>410</v>
      </c>
      <c r="D129" s="35" t="s">
        <v>39</v>
      </c>
      <c r="E129" s="58">
        <f t="shared" si="3"/>
        <v>7</v>
      </c>
      <c r="F129" s="23">
        <v>3</v>
      </c>
      <c r="G129" s="23">
        <v>1</v>
      </c>
      <c r="H129" s="23">
        <v>3</v>
      </c>
      <c r="I129" s="23"/>
    </row>
    <row r="130" spans="1:9" ht="16.5">
      <c r="A130" s="38" t="s">
        <v>684</v>
      </c>
      <c r="B130" s="71" t="s">
        <v>114</v>
      </c>
      <c r="C130" s="35" t="s">
        <v>115</v>
      </c>
      <c r="D130" s="35" t="s">
        <v>135</v>
      </c>
      <c r="E130" s="58">
        <f t="shared" si="3"/>
        <v>7</v>
      </c>
      <c r="F130" s="23">
        <v>4</v>
      </c>
      <c r="G130" s="23">
        <v>0</v>
      </c>
      <c r="H130" s="23">
        <v>3</v>
      </c>
      <c r="I130" s="23"/>
    </row>
    <row r="131" spans="1:9" ht="16.5">
      <c r="A131" s="38" t="s">
        <v>684</v>
      </c>
      <c r="B131" s="71" t="s">
        <v>402</v>
      </c>
      <c r="C131" s="35" t="s">
        <v>393</v>
      </c>
      <c r="D131" s="35" t="s">
        <v>386</v>
      </c>
      <c r="E131" s="58">
        <f aca="true" t="shared" si="4" ref="E131:E162">SUM(F131:I131)</f>
        <v>7</v>
      </c>
      <c r="F131" s="23">
        <v>4</v>
      </c>
      <c r="G131" s="23">
        <v>0</v>
      </c>
      <c r="H131" s="23">
        <v>3</v>
      </c>
      <c r="I131" s="23"/>
    </row>
    <row r="132" spans="1:9" ht="16.5">
      <c r="A132" s="38" t="s">
        <v>684</v>
      </c>
      <c r="B132" s="71" t="s">
        <v>76</v>
      </c>
      <c r="C132" s="6" t="s">
        <v>65</v>
      </c>
      <c r="D132" s="6" t="s">
        <v>70</v>
      </c>
      <c r="E132" s="58">
        <f t="shared" si="4"/>
        <v>7</v>
      </c>
      <c r="F132" s="61">
        <v>4</v>
      </c>
      <c r="G132" s="23">
        <v>0</v>
      </c>
      <c r="H132" s="23">
        <v>3</v>
      </c>
      <c r="I132" s="23"/>
    </row>
    <row r="133" spans="1:9" ht="16.5">
      <c r="A133" s="38" t="s">
        <v>606</v>
      </c>
      <c r="B133" s="71" t="s">
        <v>441</v>
      </c>
      <c r="C133" s="42" t="s">
        <v>442</v>
      </c>
      <c r="D133" s="6" t="s">
        <v>274</v>
      </c>
      <c r="E133" s="58">
        <f t="shared" si="4"/>
        <v>7</v>
      </c>
      <c r="F133" s="61">
        <v>0</v>
      </c>
      <c r="G133" s="23">
        <v>5</v>
      </c>
      <c r="H133" s="23">
        <v>2</v>
      </c>
      <c r="I133" s="23"/>
    </row>
    <row r="134" spans="1:9" ht="16.5">
      <c r="A134" s="38" t="s">
        <v>670</v>
      </c>
      <c r="B134" s="71" t="s">
        <v>55</v>
      </c>
      <c r="C134" s="6" t="s">
        <v>46</v>
      </c>
      <c r="D134" s="6" t="s">
        <v>39</v>
      </c>
      <c r="E134" s="58">
        <f t="shared" si="4"/>
        <v>7</v>
      </c>
      <c r="F134" s="62">
        <v>4</v>
      </c>
      <c r="G134" s="23">
        <v>1</v>
      </c>
      <c r="H134" s="23">
        <v>2</v>
      </c>
      <c r="I134" s="23"/>
    </row>
    <row r="135" spans="1:9" ht="16.5">
      <c r="A135" s="38" t="s">
        <v>607</v>
      </c>
      <c r="B135" s="71" t="s">
        <v>118</v>
      </c>
      <c r="C135" s="35" t="s">
        <v>119</v>
      </c>
      <c r="D135" s="35" t="s">
        <v>135</v>
      </c>
      <c r="E135" s="58">
        <f t="shared" si="4"/>
        <v>7</v>
      </c>
      <c r="F135" s="23">
        <v>4</v>
      </c>
      <c r="G135" s="23">
        <v>3</v>
      </c>
      <c r="H135" s="23">
        <v>0</v>
      </c>
      <c r="I135" s="23"/>
    </row>
    <row r="136" spans="1:9" ht="16.5">
      <c r="A136" s="38" t="s">
        <v>608</v>
      </c>
      <c r="B136" s="71" t="s">
        <v>48</v>
      </c>
      <c r="C136" s="35" t="s">
        <v>40</v>
      </c>
      <c r="D136" s="35" t="s">
        <v>39</v>
      </c>
      <c r="E136" s="58">
        <f t="shared" si="4"/>
        <v>7</v>
      </c>
      <c r="F136" s="23">
        <v>5</v>
      </c>
      <c r="G136" s="23">
        <v>2</v>
      </c>
      <c r="H136" s="23">
        <v>0</v>
      </c>
      <c r="I136" s="23"/>
    </row>
    <row r="137" spans="1:9" ht="16.5">
      <c r="A137" s="38" t="s">
        <v>609</v>
      </c>
      <c r="B137" s="71" t="s">
        <v>231</v>
      </c>
      <c r="C137" s="35" t="s">
        <v>232</v>
      </c>
      <c r="D137" s="35" t="s">
        <v>237</v>
      </c>
      <c r="E137" s="58">
        <f t="shared" si="4"/>
        <v>7</v>
      </c>
      <c r="F137" s="23">
        <v>7</v>
      </c>
      <c r="G137" s="23">
        <v>0</v>
      </c>
      <c r="H137" s="23">
        <v>0</v>
      </c>
      <c r="I137" s="23"/>
    </row>
    <row r="138" spans="1:9" ht="16.5">
      <c r="A138" s="38" t="s">
        <v>610</v>
      </c>
      <c r="B138" s="66" t="s">
        <v>425</v>
      </c>
      <c r="C138" s="50" t="s">
        <v>426</v>
      </c>
      <c r="D138" s="35" t="s">
        <v>422</v>
      </c>
      <c r="E138" s="58">
        <f t="shared" si="4"/>
        <v>6</v>
      </c>
      <c r="F138" s="23">
        <v>0</v>
      </c>
      <c r="G138" s="23">
        <v>2</v>
      </c>
      <c r="H138" s="23">
        <v>4</v>
      </c>
      <c r="I138" s="23"/>
    </row>
    <row r="139" spans="1:9" ht="16.5">
      <c r="A139" s="38" t="s">
        <v>671</v>
      </c>
      <c r="B139" s="71" t="s">
        <v>130</v>
      </c>
      <c r="C139" s="6" t="s">
        <v>131</v>
      </c>
      <c r="D139" s="6" t="s">
        <v>135</v>
      </c>
      <c r="E139" s="58">
        <f t="shared" si="4"/>
        <v>6</v>
      </c>
      <c r="F139" s="61">
        <v>3</v>
      </c>
      <c r="G139" s="23">
        <v>0</v>
      </c>
      <c r="H139" s="23">
        <v>3</v>
      </c>
      <c r="I139" s="23"/>
    </row>
    <row r="140" spans="1:9" ht="16.5">
      <c r="A140" s="38" t="s">
        <v>672</v>
      </c>
      <c r="B140" s="71" t="s">
        <v>142</v>
      </c>
      <c r="C140" s="6" t="s">
        <v>143</v>
      </c>
      <c r="D140" s="6" t="s">
        <v>146</v>
      </c>
      <c r="E140" s="58">
        <f t="shared" si="4"/>
        <v>6</v>
      </c>
      <c r="F140" s="62">
        <v>1</v>
      </c>
      <c r="G140" s="23">
        <v>3</v>
      </c>
      <c r="H140" s="23">
        <v>2</v>
      </c>
      <c r="I140" s="23"/>
    </row>
    <row r="141" spans="1:9" ht="16.5">
      <c r="A141" s="38" t="s">
        <v>673</v>
      </c>
      <c r="B141" s="71" t="s">
        <v>427</v>
      </c>
      <c r="C141" s="42" t="s">
        <v>428</v>
      </c>
      <c r="D141" s="6" t="s">
        <v>146</v>
      </c>
      <c r="E141" s="58">
        <f t="shared" si="4"/>
        <v>6</v>
      </c>
      <c r="F141" s="23">
        <v>0</v>
      </c>
      <c r="G141" s="23">
        <v>6</v>
      </c>
      <c r="H141" s="23">
        <v>0</v>
      </c>
      <c r="I141" s="23"/>
    </row>
    <row r="142" spans="1:9" ht="16.5">
      <c r="A142" s="38" t="s">
        <v>685</v>
      </c>
      <c r="B142" s="71" t="s">
        <v>109</v>
      </c>
      <c r="C142" s="40" t="s">
        <v>100</v>
      </c>
      <c r="D142" s="35" t="s">
        <v>96</v>
      </c>
      <c r="E142" s="58">
        <f t="shared" si="4"/>
        <v>6</v>
      </c>
      <c r="F142" s="23">
        <v>3</v>
      </c>
      <c r="G142" s="23">
        <v>3</v>
      </c>
      <c r="H142" s="23">
        <v>0</v>
      </c>
      <c r="I142" s="23"/>
    </row>
    <row r="143" spans="1:9" ht="16.5">
      <c r="A143" s="38" t="s">
        <v>685</v>
      </c>
      <c r="B143" s="71" t="s">
        <v>342</v>
      </c>
      <c r="C143" s="6" t="s">
        <v>332</v>
      </c>
      <c r="D143" s="6" t="s">
        <v>333</v>
      </c>
      <c r="E143" s="58">
        <f t="shared" si="4"/>
        <v>6</v>
      </c>
      <c r="F143" s="61">
        <v>3</v>
      </c>
      <c r="G143" s="23">
        <v>3</v>
      </c>
      <c r="H143" s="23">
        <v>0</v>
      </c>
      <c r="I143" s="23"/>
    </row>
    <row r="144" spans="1:9" ht="16.5">
      <c r="A144" s="38" t="s">
        <v>686</v>
      </c>
      <c r="B144" s="71" t="s">
        <v>379</v>
      </c>
      <c r="C144" s="6" t="s">
        <v>375</v>
      </c>
      <c r="D144" s="6" t="s">
        <v>309</v>
      </c>
      <c r="E144" s="58">
        <f t="shared" si="4"/>
        <v>6</v>
      </c>
      <c r="F144" s="23">
        <v>6</v>
      </c>
      <c r="G144" s="23">
        <v>0</v>
      </c>
      <c r="H144" s="23">
        <v>0</v>
      </c>
      <c r="I144" s="23"/>
    </row>
    <row r="145" spans="1:9" ht="16.5">
      <c r="A145" s="38" t="s">
        <v>686</v>
      </c>
      <c r="B145" s="71" t="s">
        <v>233</v>
      </c>
      <c r="C145" s="35" t="s">
        <v>234</v>
      </c>
      <c r="D145" s="35" t="s">
        <v>237</v>
      </c>
      <c r="E145" s="58">
        <f t="shared" si="4"/>
        <v>6</v>
      </c>
      <c r="F145" s="23">
        <v>6</v>
      </c>
      <c r="G145" s="23">
        <v>0</v>
      </c>
      <c r="H145" s="23">
        <v>0</v>
      </c>
      <c r="I145" s="23"/>
    </row>
    <row r="146" spans="1:9" ht="16.5">
      <c r="A146" s="38" t="s">
        <v>686</v>
      </c>
      <c r="B146" s="71" t="s">
        <v>305</v>
      </c>
      <c r="C146" s="6" t="s">
        <v>306</v>
      </c>
      <c r="D146" s="6" t="s">
        <v>307</v>
      </c>
      <c r="E146" s="58">
        <f t="shared" si="4"/>
        <v>6</v>
      </c>
      <c r="F146" s="61">
        <v>6</v>
      </c>
      <c r="G146" s="23">
        <v>0</v>
      </c>
      <c r="H146" s="23">
        <v>0</v>
      </c>
      <c r="I146" s="23"/>
    </row>
    <row r="147" spans="1:9" ht="16.5">
      <c r="A147" s="38" t="s">
        <v>686</v>
      </c>
      <c r="B147" s="71" t="s">
        <v>50</v>
      </c>
      <c r="C147" s="35" t="s">
        <v>41</v>
      </c>
      <c r="D147" s="35" t="s">
        <v>39</v>
      </c>
      <c r="E147" s="58">
        <f t="shared" si="4"/>
        <v>6</v>
      </c>
      <c r="F147" s="23">
        <v>6</v>
      </c>
      <c r="G147" s="23">
        <v>0</v>
      </c>
      <c r="H147" s="23">
        <v>0</v>
      </c>
      <c r="I147" s="23"/>
    </row>
    <row r="148" spans="1:9" ht="16.5">
      <c r="A148" s="38" t="s">
        <v>686</v>
      </c>
      <c r="B148" s="71" t="s">
        <v>161</v>
      </c>
      <c r="C148" s="39" t="s">
        <v>162</v>
      </c>
      <c r="D148" s="39" t="s">
        <v>165</v>
      </c>
      <c r="E148" s="58">
        <f t="shared" si="4"/>
        <v>6</v>
      </c>
      <c r="F148" s="23">
        <v>6</v>
      </c>
      <c r="G148" s="23">
        <v>0</v>
      </c>
      <c r="H148" s="23">
        <v>0</v>
      </c>
      <c r="I148" s="23"/>
    </row>
    <row r="149" spans="1:9" ht="16.5">
      <c r="A149" s="38" t="s">
        <v>686</v>
      </c>
      <c r="B149" s="71" t="s">
        <v>369</v>
      </c>
      <c r="C149" s="6" t="s">
        <v>362</v>
      </c>
      <c r="D149" s="6" t="s">
        <v>361</v>
      </c>
      <c r="E149" s="58">
        <f t="shared" si="4"/>
        <v>6</v>
      </c>
      <c r="F149" s="61">
        <v>6</v>
      </c>
      <c r="G149" s="23">
        <v>0</v>
      </c>
      <c r="H149" s="23">
        <v>0</v>
      </c>
      <c r="I149" s="23"/>
    </row>
    <row r="150" spans="1:9" ht="16.5">
      <c r="A150" s="38" t="s">
        <v>686</v>
      </c>
      <c r="B150" s="71" t="s">
        <v>242</v>
      </c>
      <c r="C150" s="6" t="s">
        <v>243</v>
      </c>
      <c r="D150" s="42" t="s">
        <v>244</v>
      </c>
      <c r="E150" s="58">
        <f t="shared" si="4"/>
        <v>6</v>
      </c>
      <c r="F150" s="62">
        <v>6</v>
      </c>
      <c r="G150" s="23">
        <v>0</v>
      </c>
      <c r="H150" s="23">
        <v>0</v>
      </c>
      <c r="I150" s="23"/>
    </row>
    <row r="151" spans="1:9" ht="16.5">
      <c r="A151" s="38" t="s">
        <v>686</v>
      </c>
      <c r="B151" s="71" t="s">
        <v>200</v>
      </c>
      <c r="C151" s="35" t="s">
        <v>201</v>
      </c>
      <c r="D151" s="35" t="s">
        <v>204</v>
      </c>
      <c r="E151" s="58">
        <f t="shared" si="4"/>
        <v>6</v>
      </c>
      <c r="F151" s="23">
        <v>6</v>
      </c>
      <c r="G151" s="23">
        <v>0</v>
      </c>
      <c r="H151" s="23">
        <v>0</v>
      </c>
      <c r="I151" s="23"/>
    </row>
    <row r="152" spans="1:9" ht="16.5">
      <c r="A152" s="38" t="s">
        <v>674</v>
      </c>
      <c r="B152" s="71" t="s">
        <v>395</v>
      </c>
      <c r="C152" s="39" t="s">
        <v>385</v>
      </c>
      <c r="D152" s="39" t="s">
        <v>386</v>
      </c>
      <c r="E152" s="58">
        <f t="shared" si="4"/>
        <v>5</v>
      </c>
      <c r="F152" s="23">
        <v>2</v>
      </c>
      <c r="G152" s="23">
        <v>3</v>
      </c>
      <c r="H152" s="23">
        <v>0</v>
      </c>
      <c r="I152" s="23"/>
    </row>
    <row r="153" spans="1:9" ht="16.5">
      <c r="A153" s="38" t="s">
        <v>675</v>
      </c>
      <c r="B153" s="71" t="s">
        <v>155</v>
      </c>
      <c r="C153" s="6" t="s">
        <v>156</v>
      </c>
      <c r="D153" s="6" t="s">
        <v>165</v>
      </c>
      <c r="E153" s="58">
        <f t="shared" si="4"/>
        <v>5</v>
      </c>
      <c r="F153" s="61">
        <v>3</v>
      </c>
      <c r="G153" s="23">
        <v>2</v>
      </c>
      <c r="H153" s="23">
        <v>0</v>
      </c>
      <c r="I153" s="23"/>
    </row>
    <row r="154" spans="1:9" ht="16.5">
      <c r="A154" s="38" t="s">
        <v>687</v>
      </c>
      <c r="B154" s="71" t="s">
        <v>108</v>
      </c>
      <c r="C154" s="35" t="s">
        <v>99</v>
      </c>
      <c r="D154" s="35" t="s">
        <v>96</v>
      </c>
      <c r="E154" s="58">
        <f t="shared" si="4"/>
        <v>5</v>
      </c>
      <c r="F154" s="23">
        <v>4</v>
      </c>
      <c r="G154" s="23">
        <v>1</v>
      </c>
      <c r="H154" s="23">
        <v>0</v>
      </c>
      <c r="I154" s="23"/>
    </row>
    <row r="155" spans="1:9" ht="16.5">
      <c r="A155" s="38" t="s">
        <v>687</v>
      </c>
      <c r="B155" s="71" t="s">
        <v>343</v>
      </c>
      <c r="C155" s="35" t="s">
        <v>334</v>
      </c>
      <c r="D155" s="35" t="s">
        <v>333</v>
      </c>
      <c r="E155" s="58">
        <f t="shared" si="4"/>
        <v>5</v>
      </c>
      <c r="F155" s="23">
        <v>4</v>
      </c>
      <c r="G155" s="23">
        <v>1</v>
      </c>
      <c r="H155" s="23">
        <v>0</v>
      </c>
      <c r="I155" s="23"/>
    </row>
    <row r="156" spans="1:9" ht="16.5">
      <c r="A156" s="38" t="s">
        <v>688</v>
      </c>
      <c r="B156" s="71" t="s">
        <v>56</v>
      </c>
      <c r="C156" s="35" t="s">
        <v>47</v>
      </c>
      <c r="D156" s="35" t="s">
        <v>39</v>
      </c>
      <c r="E156" s="58">
        <f t="shared" si="4"/>
        <v>5</v>
      </c>
      <c r="F156" s="23">
        <v>5</v>
      </c>
      <c r="G156" s="23">
        <v>0</v>
      </c>
      <c r="H156" s="23">
        <v>0</v>
      </c>
      <c r="I156" s="23"/>
    </row>
    <row r="157" spans="1:9" ht="16.5">
      <c r="A157" s="38" t="s">
        <v>688</v>
      </c>
      <c r="B157" s="71" t="s">
        <v>368</v>
      </c>
      <c r="C157" s="6" t="s">
        <v>360</v>
      </c>
      <c r="D157" s="6" t="s">
        <v>361</v>
      </c>
      <c r="E157" s="58">
        <f t="shared" si="4"/>
        <v>5</v>
      </c>
      <c r="F157" s="61">
        <v>5</v>
      </c>
      <c r="G157" s="23">
        <v>0</v>
      </c>
      <c r="H157" s="23">
        <v>0</v>
      </c>
      <c r="I157" s="23"/>
    </row>
    <row r="158" spans="1:9" ht="16.5">
      <c r="A158" s="38" t="s">
        <v>688</v>
      </c>
      <c r="B158" s="71" t="s">
        <v>373</v>
      </c>
      <c r="C158" s="35" t="s">
        <v>366</v>
      </c>
      <c r="D158" s="35" t="s">
        <v>361</v>
      </c>
      <c r="E158" s="58">
        <f t="shared" si="4"/>
        <v>5</v>
      </c>
      <c r="F158" s="23">
        <v>5</v>
      </c>
      <c r="G158" s="23">
        <v>0</v>
      </c>
      <c r="H158" s="23">
        <v>0</v>
      </c>
      <c r="I158" s="23"/>
    </row>
    <row r="159" spans="1:9" ht="16.5">
      <c r="A159" s="38" t="s">
        <v>688</v>
      </c>
      <c r="B159" s="71" t="s">
        <v>346</v>
      </c>
      <c r="C159" s="35" t="s">
        <v>337</v>
      </c>
      <c r="D159" s="35" t="s">
        <v>333</v>
      </c>
      <c r="E159" s="58">
        <f t="shared" si="4"/>
        <v>5</v>
      </c>
      <c r="F159" s="23">
        <v>5</v>
      </c>
      <c r="G159" s="23">
        <v>0</v>
      </c>
      <c r="H159" s="23">
        <v>0</v>
      </c>
      <c r="I159" s="23"/>
    </row>
    <row r="160" spans="1:9" ht="16.5">
      <c r="A160" s="38" t="s">
        <v>688</v>
      </c>
      <c r="B160" s="71" t="s">
        <v>348</v>
      </c>
      <c r="C160" s="35" t="s">
        <v>339</v>
      </c>
      <c r="D160" s="35" t="s">
        <v>340</v>
      </c>
      <c r="E160" s="58">
        <f t="shared" si="4"/>
        <v>5</v>
      </c>
      <c r="F160" s="23">
        <v>5</v>
      </c>
      <c r="G160" s="23">
        <v>0</v>
      </c>
      <c r="H160" s="23">
        <v>0</v>
      </c>
      <c r="I160" s="23"/>
    </row>
    <row r="161" spans="1:9" ht="16.5">
      <c r="A161" s="38" t="s">
        <v>676</v>
      </c>
      <c r="B161" s="71" t="s">
        <v>416</v>
      </c>
      <c r="C161" s="35" t="s">
        <v>413</v>
      </c>
      <c r="D161" s="35" t="s">
        <v>96</v>
      </c>
      <c r="E161" s="58">
        <f t="shared" si="4"/>
        <v>4</v>
      </c>
      <c r="F161" s="23">
        <v>0</v>
      </c>
      <c r="G161" s="23">
        <v>4</v>
      </c>
      <c r="H161" s="23">
        <v>0</v>
      </c>
      <c r="I161" s="23"/>
    </row>
    <row r="162" spans="1:9" ht="16.5">
      <c r="A162" s="38" t="s">
        <v>689</v>
      </c>
      <c r="B162" s="71" t="s">
        <v>78</v>
      </c>
      <c r="C162" s="6" t="s">
        <v>67</v>
      </c>
      <c r="D162" s="6" t="s">
        <v>70</v>
      </c>
      <c r="E162" s="58">
        <f t="shared" si="4"/>
        <v>4</v>
      </c>
      <c r="F162" s="62">
        <v>3</v>
      </c>
      <c r="G162" s="23">
        <v>1</v>
      </c>
      <c r="H162" s="23">
        <v>0</v>
      </c>
      <c r="I162" s="23"/>
    </row>
    <row r="163" spans="1:9" ht="16.5">
      <c r="A163" s="38" t="s">
        <v>689</v>
      </c>
      <c r="B163" s="71" t="s">
        <v>80</v>
      </c>
      <c r="C163" s="35" t="s">
        <v>69</v>
      </c>
      <c r="D163" s="35" t="s">
        <v>70</v>
      </c>
      <c r="E163" s="58">
        <f aca="true" t="shared" si="5" ref="E163:E194">SUM(F163:I163)</f>
        <v>4</v>
      </c>
      <c r="F163" s="23">
        <v>3</v>
      </c>
      <c r="G163" s="23">
        <v>1</v>
      </c>
      <c r="H163" s="23">
        <v>0</v>
      </c>
      <c r="I163" s="23"/>
    </row>
    <row r="164" spans="1:9" ht="16.5">
      <c r="A164" s="38" t="s">
        <v>690</v>
      </c>
      <c r="B164" s="71" t="s">
        <v>105</v>
      </c>
      <c r="C164" s="6" t="s">
        <v>95</v>
      </c>
      <c r="D164" s="6" t="s">
        <v>96</v>
      </c>
      <c r="E164" s="58">
        <f t="shared" si="5"/>
        <v>4</v>
      </c>
      <c r="F164" s="62">
        <v>4</v>
      </c>
      <c r="G164" s="23">
        <v>0</v>
      </c>
      <c r="H164" s="23">
        <v>0</v>
      </c>
      <c r="I164" s="23"/>
    </row>
    <row r="165" spans="1:9" ht="16.5">
      <c r="A165" s="38" t="s">
        <v>690</v>
      </c>
      <c r="B165" s="71" t="s">
        <v>314</v>
      </c>
      <c r="C165" s="6" t="s">
        <v>315</v>
      </c>
      <c r="D165" s="6" t="s">
        <v>313</v>
      </c>
      <c r="E165" s="58">
        <f t="shared" si="5"/>
        <v>4</v>
      </c>
      <c r="F165" s="62">
        <v>4</v>
      </c>
      <c r="G165" s="23">
        <v>0</v>
      </c>
      <c r="H165" s="23">
        <v>0</v>
      </c>
      <c r="I165" s="23"/>
    </row>
    <row r="166" spans="1:9" ht="16.5">
      <c r="A166" s="38" t="s">
        <v>690</v>
      </c>
      <c r="B166" s="71" t="s">
        <v>359</v>
      </c>
      <c r="C166" s="6" t="s">
        <v>356</v>
      </c>
      <c r="D166" s="6" t="s">
        <v>354</v>
      </c>
      <c r="E166" s="58">
        <f t="shared" si="5"/>
        <v>4</v>
      </c>
      <c r="F166" s="62">
        <v>4</v>
      </c>
      <c r="G166" s="23">
        <v>0</v>
      </c>
      <c r="H166" s="23">
        <v>0</v>
      </c>
      <c r="I166" s="23"/>
    </row>
    <row r="167" spans="1:9" ht="16.5">
      <c r="A167" s="38" t="s">
        <v>690</v>
      </c>
      <c r="B167" s="71" t="s">
        <v>347</v>
      </c>
      <c r="C167" s="6" t="s">
        <v>338</v>
      </c>
      <c r="D167" s="6" t="s">
        <v>333</v>
      </c>
      <c r="E167" s="58">
        <f t="shared" si="5"/>
        <v>4</v>
      </c>
      <c r="F167" s="62">
        <v>4</v>
      </c>
      <c r="G167" s="23">
        <v>0</v>
      </c>
      <c r="H167" s="23">
        <v>0</v>
      </c>
      <c r="I167" s="23"/>
    </row>
    <row r="168" spans="1:9" ht="16.5">
      <c r="A168" s="38" t="s">
        <v>690</v>
      </c>
      <c r="B168" s="71" t="s">
        <v>209</v>
      </c>
      <c r="C168" s="26" t="s">
        <v>205</v>
      </c>
      <c r="D168" s="26" t="s">
        <v>208</v>
      </c>
      <c r="E168" s="58">
        <f t="shared" si="5"/>
        <v>4</v>
      </c>
      <c r="F168" s="23">
        <v>4</v>
      </c>
      <c r="G168" s="23">
        <v>0</v>
      </c>
      <c r="H168" s="23">
        <v>0</v>
      </c>
      <c r="I168" s="23"/>
    </row>
    <row r="169" spans="1:9" ht="16.5">
      <c r="A169" s="38" t="s">
        <v>690</v>
      </c>
      <c r="B169" s="71" t="s">
        <v>210</v>
      </c>
      <c r="C169" s="6" t="s">
        <v>206</v>
      </c>
      <c r="D169" s="6" t="s">
        <v>208</v>
      </c>
      <c r="E169" s="58">
        <f t="shared" si="5"/>
        <v>4</v>
      </c>
      <c r="F169" s="62">
        <v>4</v>
      </c>
      <c r="G169" s="23">
        <v>0</v>
      </c>
      <c r="H169" s="23">
        <v>0</v>
      </c>
      <c r="I169" s="23"/>
    </row>
    <row r="170" spans="1:9" ht="16.5">
      <c r="A170" s="38" t="s">
        <v>611</v>
      </c>
      <c r="B170" s="71" t="s">
        <v>267</v>
      </c>
      <c r="C170" s="35" t="s">
        <v>133</v>
      </c>
      <c r="D170" s="35" t="s">
        <v>135</v>
      </c>
      <c r="E170" s="58">
        <f t="shared" si="5"/>
        <v>3</v>
      </c>
      <c r="F170" s="23">
        <v>2</v>
      </c>
      <c r="G170" s="23">
        <v>0</v>
      </c>
      <c r="H170" s="23">
        <v>1</v>
      </c>
      <c r="I170" s="23"/>
    </row>
    <row r="171" spans="1:9" ht="16.5">
      <c r="A171" s="38" t="s">
        <v>612</v>
      </c>
      <c r="B171" s="71" t="s">
        <v>412</v>
      </c>
      <c r="C171" s="42" t="s">
        <v>408</v>
      </c>
      <c r="D171" s="6" t="s">
        <v>39</v>
      </c>
      <c r="E171" s="58">
        <f t="shared" si="5"/>
        <v>3</v>
      </c>
      <c r="F171" s="62">
        <v>0</v>
      </c>
      <c r="G171" s="23">
        <v>3</v>
      </c>
      <c r="H171" s="23">
        <v>0</v>
      </c>
      <c r="I171" s="23"/>
    </row>
    <row r="172" spans="1:9" ht="16.5">
      <c r="A172" s="38" t="s">
        <v>677</v>
      </c>
      <c r="B172" s="71" t="s">
        <v>303</v>
      </c>
      <c r="C172" s="6" t="s">
        <v>304</v>
      </c>
      <c r="D172" s="6" t="s">
        <v>274</v>
      </c>
      <c r="E172" s="58">
        <f t="shared" si="5"/>
        <v>3</v>
      </c>
      <c r="F172" s="61">
        <v>2</v>
      </c>
      <c r="G172" s="23">
        <v>1</v>
      </c>
      <c r="H172" s="23">
        <v>0</v>
      </c>
      <c r="I172" s="23"/>
    </row>
    <row r="173" spans="1:9" ht="16.5">
      <c r="A173" s="38" t="s">
        <v>691</v>
      </c>
      <c r="B173" s="71" t="s">
        <v>308</v>
      </c>
      <c r="C173" s="35" t="s">
        <v>310</v>
      </c>
      <c r="D173" s="35" t="s">
        <v>309</v>
      </c>
      <c r="E173" s="58">
        <f t="shared" si="5"/>
        <v>3</v>
      </c>
      <c r="F173" s="23">
        <v>3</v>
      </c>
      <c r="G173" s="23">
        <v>0</v>
      </c>
      <c r="H173" s="23">
        <v>0</v>
      </c>
      <c r="I173" s="23"/>
    </row>
    <row r="174" spans="1:9" ht="16.5">
      <c r="A174" s="38" t="s">
        <v>691</v>
      </c>
      <c r="B174" s="71" t="s">
        <v>35</v>
      </c>
      <c r="C174" s="6" t="s">
        <v>33</v>
      </c>
      <c r="D174" s="6" t="s">
        <v>32</v>
      </c>
      <c r="E174" s="58">
        <f t="shared" si="5"/>
        <v>3</v>
      </c>
      <c r="F174" s="23">
        <v>3</v>
      </c>
      <c r="G174" s="23">
        <v>0</v>
      </c>
      <c r="H174" s="23">
        <v>0</v>
      </c>
      <c r="I174" s="23"/>
    </row>
    <row r="175" spans="1:9" ht="16.5">
      <c r="A175" s="38" t="s">
        <v>691</v>
      </c>
      <c r="B175" s="71" t="s">
        <v>295</v>
      </c>
      <c r="C175" s="6" t="s">
        <v>296</v>
      </c>
      <c r="D175" s="6" t="s">
        <v>274</v>
      </c>
      <c r="E175" s="58">
        <f t="shared" si="5"/>
        <v>3</v>
      </c>
      <c r="F175" s="61">
        <v>3</v>
      </c>
      <c r="G175" s="23">
        <v>0</v>
      </c>
      <c r="H175" s="23">
        <v>0</v>
      </c>
      <c r="I175" s="23"/>
    </row>
    <row r="176" spans="1:9" ht="16.5">
      <c r="A176" s="38" t="s">
        <v>691</v>
      </c>
      <c r="B176" s="71" t="s">
        <v>75</v>
      </c>
      <c r="C176" s="43" t="s">
        <v>64</v>
      </c>
      <c r="D176" s="35" t="s">
        <v>70</v>
      </c>
      <c r="E176" s="58">
        <f t="shared" si="5"/>
        <v>3</v>
      </c>
      <c r="F176" s="23">
        <v>3</v>
      </c>
      <c r="G176" s="23">
        <v>0</v>
      </c>
      <c r="H176" s="23">
        <v>0</v>
      </c>
      <c r="I176" s="23"/>
    </row>
    <row r="177" spans="1:9" ht="16.5">
      <c r="A177" s="38" t="s">
        <v>691</v>
      </c>
      <c r="B177" s="71" t="s">
        <v>211</v>
      </c>
      <c r="C177" s="6" t="s">
        <v>207</v>
      </c>
      <c r="D177" s="6" t="s">
        <v>208</v>
      </c>
      <c r="E177" s="58">
        <f t="shared" si="5"/>
        <v>3</v>
      </c>
      <c r="F177" s="61">
        <v>3</v>
      </c>
      <c r="G177" s="23">
        <v>0</v>
      </c>
      <c r="H177" s="23">
        <v>0</v>
      </c>
      <c r="I177" s="23"/>
    </row>
    <row r="178" spans="1:9" ht="16.5">
      <c r="A178" s="38" t="s">
        <v>616</v>
      </c>
      <c r="B178" s="71" t="s">
        <v>417</v>
      </c>
      <c r="C178" s="35" t="s">
        <v>414</v>
      </c>
      <c r="D178" s="35" t="s">
        <v>96</v>
      </c>
      <c r="E178" s="58">
        <f t="shared" si="5"/>
        <v>2</v>
      </c>
      <c r="F178" s="23">
        <v>0</v>
      </c>
      <c r="G178" s="23">
        <v>2</v>
      </c>
      <c r="H178" s="23">
        <v>0</v>
      </c>
      <c r="I178" s="23"/>
    </row>
    <row r="179" spans="1:9" ht="16.5">
      <c r="A179" s="38" t="s">
        <v>616</v>
      </c>
      <c r="B179" s="71" t="s">
        <v>448</v>
      </c>
      <c r="C179" s="42" t="s">
        <v>446</v>
      </c>
      <c r="D179" s="6" t="s">
        <v>354</v>
      </c>
      <c r="E179" s="58">
        <f t="shared" si="5"/>
        <v>2</v>
      </c>
      <c r="F179" s="62">
        <v>0</v>
      </c>
      <c r="G179" s="23">
        <v>2</v>
      </c>
      <c r="H179" s="23">
        <v>0</v>
      </c>
      <c r="I179" s="23"/>
    </row>
    <row r="180" spans="1:9" ht="16.5">
      <c r="A180" s="38" t="s">
        <v>616</v>
      </c>
      <c r="B180" s="71" t="s">
        <v>437</v>
      </c>
      <c r="C180" s="6" t="s">
        <v>435</v>
      </c>
      <c r="D180" s="6" t="s">
        <v>333</v>
      </c>
      <c r="E180" s="58">
        <f t="shared" si="5"/>
        <v>2</v>
      </c>
      <c r="F180" s="61">
        <v>0</v>
      </c>
      <c r="G180" s="23">
        <v>2</v>
      </c>
      <c r="H180" s="23">
        <v>0</v>
      </c>
      <c r="I180" s="23"/>
    </row>
    <row r="181" spans="1:9" ht="16.5">
      <c r="A181" s="38" t="s">
        <v>617</v>
      </c>
      <c r="B181" s="71" t="s">
        <v>229</v>
      </c>
      <c r="C181" s="6" t="s">
        <v>230</v>
      </c>
      <c r="D181" s="6" t="s">
        <v>237</v>
      </c>
      <c r="E181" s="58">
        <f t="shared" si="5"/>
        <v>2</v>
      </c>
      <c r="F181" s="61">
        <v>2</v>
      </c>
      <c r="G181" s="23">
        <v>0</v>
      </c>
      <c r="H181" s="23">
        <v>0</v>
      </c>
      <c r="I181" s="23"/>
    </row>
    <row r="182" spans="1:9" ht="16.5">
      <c r="A182" s="38" t="s">
        <v>617</v>
      </c>
      <c r="B182" s="71" t="s">
        <v>51</v>
      </c>
      <c r="C182" s="35" t="s">
        <v>42</v>
      </c>
      <c r="D182" s="35" t="s">
        <v>39</v>
      </c>
      <c r="E182" s="58">
        <f t="shared" si="5"/>
        <v>2</v>
      </c>
      <c r="F182" s="23">
        <v>2</v>
      </c>
      <c r="G182" s="23">
        <v>0</v>
      </c>
      <c r="H182" s="23">
        <v>0</v>
      </c>
      <c r="I182" s="23"/>
    </row>
    <row r="183" spans="1:9" ht="16.5">
      <c r="A183" s="38" t="s">
        <v>617</v>
      </c>
      <c r="B183" s="71" t="s">
        <v>349</v>
      </c>
      <c r="C183" s="6" t="s">
        <v>341</v>
      </c>
      <c r="D183" s="6" t="s">
        <v>333</v>
      </c>
      <c r="E183" s="58">
        <f t="shared" si="5"/>
        <v>2</v>
      </c>
      <c r="F183" s="61">
        <v>2</v>
      </c>
      <c r="G183" s="23">
        <v>0</v>
      </c>
      <c r="H183" s="23">
        <v>0</v>
      </c>
      <c r="I183" s="23"/>
    </row>
    <row r="184" spans="1:9" ht="16.5">
      <c r="A184" s="38" t="s">
        <v>491</v>
      </c>
      <c r="B184" s="71" t="s">
        <v>439</v>
      </c>
      <c r="C184" s="42" t="s">
        <v>440</v>
      </c>
      <c r="D184" s="6" t="s">
        <v>274</v>
      </c>
      <c r="E184" s="58">
        <f t="shared" si="5"/>
        <v>1</v>
      </c>
      <c r="F184" s="61">
        <v>0</v>
      </c>
      <c r="G184" s="23">
        <v>1</v>
      </c>
      <c r="H184" s="23">
        <v>0</v>
      </c>
      <c r="I184" s="23"/>
    </row>
    <row r="185" spans="1:9" ht="16.5">
      <c r="A185" s="38" t="s">
        <v>491</v>
      </c>
      <c r="B185" s="71" t="s">
        <v>438</v>
      </c>
      <c r="C185" s="6" t="s">
        <v>436</v>
      </c>
      <c r="D185" s="6" t="s">
        <v>333</v>
      </c>
      <c r="E185" s="58">
        <f t="shared" si="5"/>
        <v>1</v>
      </c>
      <c r="F185" s="61">
        <v>0</v>
      </c>
      <c r="G185" s="23">
        <v>1</v>
      </c>
      <c r="H185" s="23">
        <v>0</v>
      </c>
      <c r="I185" s="23"/>
    </row>
    <row r="186" spans="1:9" ht="16.5">
      <c r="A186" s="38" t="s">
        <v>492</v>
      </c>
      <c r="B186" s="71" t="s">
        <v>381</v>
      </c>
      <c r="C186" s="6" t="s">
        <v>378</v>
      </c>
      <c r="D186" s="6" t="s">
        <v>377</v>
      </c>
      <c r="E186" s="58">
        <f t="shared" si="5"/>
        <v>1</v>
      </c>
      <c r="F186" s="61">
        <v>1</v>
      </c>
      <c r="G186" s="23">
        <v>0</v>
      </c>
      <c r="H186" s="23">
        <v>0</v>
      </c>
      <c r="I186" s="23"/>
    </row>
    <row r="187" spans="1:9" ht="16.5">
      <c r="A187" s="38" t="s">
        <v>492</v>
      </c>
      <c r="B187" s="71" t="s">
        <v>299</v>
      </c>
      <c r="C187" s="6" t="s">
        <v>300</v>
      </c>
      <c r="D187" s="6" t="s">
        <v>274</v>
      </c>
      <c r="E187" s="58">
        <f t="shared" si="5"/>
        <v>1</v>
      </c>
      <c r="F187" s="23">
        <v>1</v>
      </c>
      <c r="G187" s="23">
        <v>0</v>
      </c>
      <c r="H187" s="23">
        <v>0</v>
      </c>
      <c r="I187" s="23"/>
    </row>
    <row r="188" spans="1:9" ht="16.5">
      <c r="A188" s="38" t="s">
        <v>477</v>
      </c>
      <c r="B188" s="71" t="s">
        <v>277</v>
      </c>
      <c r="C188" s="35" t="s">
        <v>278</v>
      </c>
      <c r="D188" s="35" t="s">
        <v>274</v>
      </c>
      <c r="E188" s="58">
        <f t="shared" si="5"/>
        <v>0</v>
      </c>
      <c r="F188" s="23">
        <v>0</v>
      </c>
      <c r="G188" s="23">
        <v>0</v>
      </c>
      <c r="H188" s="23">
        <v>0</v>
      </c>
      <c r="I18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8"/>
  <sheetViews>
    <sheetView zoomScalePageLayoutView="0" workbookViewId="0" topLeftCell="A127">
      <selection activeCell="A2" sqref="A2:H147"/>
    </sheetView>
  </sheetViews>
  <sheetFormatPr defaultColWidth="9.140625" defaultRowHeight="15" outlineLevelCol="1"/>
  <cols>
    <col min="1" max="1" width="9.140625" style="5" customWidth="1"/>
    <col min="2" max="2" width="9.140625" style="5" hidden="1" customWidth="1" outlineLevel="1"/>
    <col min="3" max="3" width="35.57421875" style="5" customWidth="1" collapsed="1"/>
    <col min="4" max="4" width="17.00390625" style="5" customWidth="1"/>
    <col min="5" max="5" width="8.7109375" style="59" customWidth="1"/>
    <col min="6" max="9" width="8.7109375" style="24" customWidth="1" outlineLevel="1"/>
    <col min="10" max="10" width="9.421875" style="5" customWidth="1"/>
    <col min="11" max="11" width="0.2890625" style="5" customWidth="1"/>
    <col min="12" max="16384" width="9.140625" style="5" customWidth="1"/>
  </cols>
  <sheetData>
    <row r="1" spans="1:2" ht="16.5">
      <c r="A1" s="63"/>
      <c r="B1" s="63"/>
    </row>
    <row r="2" spans="1:9" ht="16.5">
      <c r="A2" s="53" t="s">
        <v>4</v>
      </c>
      <c r="B2" s="53" t="s">
        <v>29</v>
      </c>
      <c r="C2" s="54" t="s">
        <v>5</v>
      </c>
      <c r="D2" s="55" t="s">
        <v>1</v>
      </c>
      <c r="E2" s="57" t="s">
        <v>24</v>
      </c>
      <c r="F2" s="56" t="s">
        <v>25</v>
      </c>
      <c r="G2" s="56" t="s">
        <v>26</v>
      </c>
      <c r="H2" s="56" t="s">
        <v>27</v>
      </c>
      <c r="I2" s="56" t="s">
        <v>28</v>
      </c>
    </row>
    <row r="3" spans="1:11" ht="16.5">
      <c r="A3" s="38" t="s">
        <v>404</v>
      </c>
      <c r="B3" s="71" t="s">
        <v>330</v>
      </c>
      <c r="C3" s="35" t="s">
        <v>327</v>
      </c>
      <c r="D3" s="35" t="s">
        <v>326</v>
      </c>
      <c r="E3" s="58">
        <f aca="true" t="shared" si="0" ref="E3:E34">SUM(F3:I3)</f>
        <v>59</v>
      </c>
      <c r="F3" s="23">
        <v>21</v>
      </c>
      <c r="G3" s="23">
        <v>19</v>
      </c>
      <c r="H3" s="23">
        <v>19</v>
      </c>
      <c r="I3" s="23"/>
      <c r="K3" s="5">
        <f>COUNTIF(F3:I3,"&gt;0")</f>
        <v>3</v>
      </c>
    </row>
    <row r="4" spans="1:11" ht="16.5">
      <c r="A4" s="38" t="s">
        <v>405</v>
      </c>
      <c r="B4" s="71" t="s">
        <v>245</v>
      </c>
      <c r="C4" s="35" t="s">
        <v>246</v>
      </c>
      <c r="D4" s="35" t="s">
        <v>249</v>
      </c>
      <c r="E4" s="58">
        <f t="shared" si="0"/>
        <v>43</v>
      </c>
      <c r="F4" s="23">
        <v>16</v>
      </c>
      <c r="G4" s="23">
        <v>14</v>
      </c>
      <c r="H4" s="23">
        <v>13</v>
      </c>
      <c r="I4" s="23"/>
      <c r="K4" s="5">
        <f aca="true" t="shared" si="1" ref="K4:K67">COUNTIF(F4:I4,"&gt;0")</f>
        <v>3</v>
      </c>
    </row>
    <row r="5" spans="1:11" ht="16.5">
      <c r="A5" s="38" t="s">
        <v>406</v>
      </c>
      <c r="B5" s="71" t="s">
        <v>214</v>
      </c>
      <c r="C5" s="35" t="s">
        <v>213</v>
      </c>
      <c r="D5" s="35" t="s">
        <v>215</v>
      </c>
      <c r="E5" s="58">
        <f t="shared" si="0"/>
        <v>40</v>
      </c>
      <c r="F5" s="23">
        <v>11</v>
      </c>
      <c r="G5" s="23">
        <v>16</v>
      </c>
      <c r="H5" s="23">
        <v>13</v>
      </c>
      <c r="I5" s="23"/>
      <c r="K5" s="5">
        <f t="shared" si="1"/>
        <v>3</v>
      </c>
    </row>
    <row r="6" spans="1:11" ht="16.5">
      <c r="A6" s="38" t="s">
        <v>450</v>
      </c>
      <c r="B6" s="71" t="s">
        <v>195</v>
      </c>
      <c r="C6" s="6" t="s">
        <v>193</v>
      </c>
      <c r="D6" s="6" t="s">
        <v>192</v>
      </c>
      <c r="E6" s="58">
        <f t="shared" si="0"/>
        <v>39</v>
      </c>
      <c r="F6" s="23">
        <v>11</v>
      </c>
      <c r="G6" s="23">
        <v>13</v>
      </c>
      <c r="H6" s="23">
        <v>15</v>
      </c>
      <c r="I6" s="23"/>
      <c r="K6" s="5">
        <f t="shared" si="1"/>
        <v>3</v>
      </c>
    </row>
    <row r="7" spans="1:11" ht="16.5">
      <c r="A7" s="38" t="s">
        <v>407</v>
      </c>
      <c r="B7" s="71" t="s">
        <v>398</v>
      </c>
      <c r="C7" s="26" t="s">
        <v>389</v>
      </c>
      <c r="D7" s="26" t="s">
        <v>386</v>
      </c>
      <c r="E7" s="58">
        <f t="shared" si="0"/>
        <v>37</v>
      </c>
      <c r="F7" s="23">
        <v>13</v>
      </c>
      <c r="G7" s="23">
        <v>13</v>
      </c>
      <c r="H7" s="23">
        <v>11</v>
      </c>
      <c r="I7" s="23"/>
      <c r="K7" s="5">
        <f t="shared" si="1"/>
        <v>3</v>
      </c>
    </row>
    <row r="8" spans="1:11" ht="16.5">
      <c r="A8" s="38" t="s">
        <v>451</v>
      </c>
      <c r="B8" s="71" t="s">
        <v>49</v>
      </c>
      <c r="C8" s="68">
        <v>110</v>
      </c>
      <c r="D8" s="35" t="s">
        <v>39</v>
      </c>
      <c r="E8" s="58">
        <f t="shared" si="0"/>
        <v>35</v>
      </c>
      <c r="F8" s="23">
        <v>14</v>
      </c>
      <c r="G8" s="23">
        <v>10</v>
      </c>
      <c r="H8" s="23">
        <v>11</v>
      </c>
      <c r="I8" s="23"/>
      <c r="K8" s="5">
        <f t="shared" si="1"/>
        <v>3</v>
      </c>
    </row>
    <row r="9" spans="1:11" ht="16.5">
      <c r="A9" s="38" t="s">
        <v>452</v>
      </c>
      <c r="B9" s="71" t="s">
        <v>179</v>
      </c>
      <c r="C9" s="35" t="s">
        <v>166</v>
      </c>
      <c r="D9" s="35" t="s">
        <v>178</v>
      </c>
      <c r="E9" s="58">
        <f t="shared" si="0"/>
        <v>33</v>
      </c>
      <c r="F9" s="23">
        <v>11</v>
      </c>
      <c r="G9" s="23">
        <v>10</v>
      </c>
      <c r="H9" s="23">
        <v>12</v>
      </c>
      <c r="I9" s="23"/>
      <c r="K9" s="5">
        <f t="shared" si="1"/>
        <v>3</v>
      </c>
    </row>
    <row r="10" spans="1:11" ht="16.5">
      <c r="A10" s="38" t="s">
        <v>453</v>
      </c>
      <c r="B10" s="71" t="s">
        <v>371</v>
      </c>
      <c r="C10" s="35" t="s">
        <v>364</v>
      </c>
      <c r="D10" s="35" t="s">
        <v>361</v>
      </c>
      <c r="E10" s="58">
        <f t="shared" si="0"/>
        <v>31</v>
      </c>
      <c r="F10" s="23">
        <v>14</v>
      </c>
      <c r="G10" s="23">
        <v>8</v>
      </c>
      <c r="H10" s="23">
        <v>9</v>
      </c>
      <c r="I10" s="23"/>
      <c r="K10" s="5">
        <f t="shared" si="1"/>
        <v>3</v>
      </c>
    </row>
    <row r="11" spans="1:11" ht="16.5">
      <c r="A11" s="38" t="s">
        <v>454</v>
      </c>
      <c r="B11" s="71" t="s">
        <v>159</v>
      </c>
      <c r="C11" s="35" t="s">
        <v>160</v>
      </c>
      <c r="D11" s="35" t="s">
        <v>165</v>
      </c>
      <c r="E11" s="58">
        <f t="shared" si="0"/>
        <v>30</v>
      </c>
      <c r="F11" s="23">
        <v>12</v>
      </c>
      <c r="G11" s="23">
        <v>8</v>
      </c>
      <c r="H11" s="23">
        <v>10</v>
      </c>
      <c r="I11" s="23"/>
      <c r="K11" s="5">
        <f t="shared" si="1"/>
        <v>3</v>
      </c>
    </row>
    <row r="12" spans="1:11" ht="16.5">
      <c r="A12" s="38" t="s">
        <v>455</v>
      </c>
      <c r="B12" s="71" t="s">
        <v>331</v>
      </c>
      <c r="C12" s="35" t="s">
        <v>328</v>
      </c>
      <c r="D12" s="35" t="s">
        <v>326</v>
      </c>
      <c r="E12" s="58">
        <f t="shared" si="0"/>
        <v>29</v>
      </c>
      <c r="F12" s="23">
        <v>10</v>
      </c>
      <c r="G12" s="23">
        <v>10</v>
      </c>
      <c r="H12" s="23">
        <v>9</v>
      </c>
      <c r="I12" s="23"/>
      <c r="K12" s="5">
        <f t="shared" si="1"/>
        <v>3</v>
      </c>
    </row>
    <row r="13" spans="1:11" ht="16.5">
      <c r="A13" s="38" t="s">
        <v>456</v>
      </c>
      <c r="B13" s="71" t="s">
        <v>271</v>
      </c>
      <c r="C13" s="35" t="s">
        <v>269</v>
      </c>
      <c r="D13" s="35" t="s">
        <v>270</v>
      </c>
      <c r="E13" s="58">
        <f t="shared" si="0"/>
        <v>29</v>
      </c>
      <c r="F13" s="23">
        <v>11</v>
      </c>
      <c r="G13" s="23">
        <v>10</v>
      </c>
      <c r="H13" s="23">
        <v>8</v>
      </c>
      <c r="I13" s="23"/>
      <c r="K13" s="5">
        <f t="shared" si="1"/>
        <v>3</v>
      </c>
    </row>
    <row r="14" spans="1:11" ht="16.5">
      <c r="A14" s="38" t="s">
        <v>488</v>
      </c>
      <c r="B14" s="71" t="s">
        <v>136</v>
      </c>
      <c r="C14" s="6" t="s">
        <v>137</v>
      </c>
      <c r="D14" s="6" t="s">
        <v>146</v>
      </c>
      <c r="E14" s="58">
        <f t="shared" si="0"/>
        <v>28</v>
      </c>
      <c r="F14" s="61">
        <v>9</v>
      </c>
      <c r="G14" s="23">
        <v>11</v>
      </c>
      <c r="H14" s="23">
        <v>8</v>
      </c>
      <c r="I14" s="23"/>
      <c r="K14" s="5">
        <f t="shared" si="1"/>
        <v>3</v>
      </c>
    </row>
    <row r="15" spans="1:11" ht="16.5">
      <c r="A15" s="38" t="s">
        <v>547</v>
      </c>
      <c r="B15" s="71" t="s">
        <v>38</v>
      </c>
      <c r="C15" s="42" t="s">
        <v>409</v>
      </c>
      <c r="D15" s="6" t="s">
        <v>39</v>
      </c>
      <c r="E15" s="58">
        <f t="shared" si="0"/>
        <v>27</v>
      </c>
      <c r="F15" s="61">
        <v>12</v>
      </c>
      <c r="G15" s="23">
        <v>6</v>
      </c>
      <c r="H15" s="23">
        <v>9</v>
      </c>
      <c r="I15" s="23"/>
      <c r="K15" s="5">
        <f t="shared" si="1"/>
        <v>3</v>
      </c>
    </row>
    <row r="16" spans="1:11" ht="16.5">
      <c r="A16" s="38" t="s">
        <v>548</v>
      </c>
      <c r="B16" s="71" t="s">
        <v>329</v>
      </c>
      <c r="C16" s="6" t="s">
        <v>325</v>
      </c>
      <c r="D16" s="6" t="s">
        <v>326</v>
      </c>
      <c r="E16" s="58">
        <f t="shared" si="0"/>
        <v>27</v>
      </c>
      <c r="F16" s="61">
        <v>10</v>
      </c>
      <c r="G16" s="23">
        <v>10</v>
      </c>
      <c r="H16" s="23">
        <v>7</v>
      </c>
      <c r="I16" s="23"/>
      <c r="K16" s="5">
        <f t="shared" si="1"/>
        <v>3</v>
      </c>
    </row>
    <row r="17" spans="1:11" ht="16.5">
      <c r="A17" s="38" t="s">
        <v>457</v>
      </c>
      <c r="B17" s="71" t="s">
        <v>311</v>
      </c>
      <c r="C17" s="39" t="s">
        <v>312</v>
      </c>
      <c r="D17" s="39" t="s">
        <v>313</v>
      </c>
      <c r="E17" s="58">
        <f t="shared" si="0"/>
        <v>26</v>
      </c>
      <c r="F17" s="23">
        <v>8</v>
      </c>
      <c r="G17" s="23">
        <v>6</v>
      </c>
      <c r="H17" s="23">
        <v>12</v>
      </c>
      <c r="I17" s="23"/>
      <c r="K17" s="5">
        <f t="shared" si="1"/>
        <v>3</v>
      </c>
    </row>
    <row r="18" spans="1:11" ht="16.5">
      <c r="A18" s="38" t="s">
        <v>458</v>
      </c>
      <c r="B18" s="66" t="s">
        <v>420</v>
      </c>
      <c r="C18" s="50" t="s">
        <v>421</v>
      </c>
      <c r="D18" s="35" t="s">
        <v>422</v>
      </c>
      <c r="E18" s="58">
        <f t="shared" si="0"/>
        <v>26</v>
      </c>
      <c r="F18" s="23">
        <v>0</v>
      </c>
      <c r="G18" s="23">
        <v>15</v>
      </c>
      <c r="H18" s="23">
        <v>11</v>
      </c>
      <c r="I18" s="23"/>
      <c r="K18" s="5">
        <f t="shared" si="1"/>
        <v>2</v>
      </c>
    </row>
    <row r="19" spans="1:11" ht="16.5">
      <c r="A19" s="38" t="s">
        <v>459</v>
      </c>
      <c r="B19" s="71" t="s">
        <v>254</v>
      </c>
      <c r="C19" s="35" t="s">
        <v>250</v>
      </c>
      <c r="D19" s="35" t="s">
        <v>251</v>
      </c>
      <c r="E19" s="58">
        <f t="shared" si="0"/>
        <v>26</v>
      </c>
      <c r="F19" s="23">
        <v>9</v>
      </c>
      <c r="G19" s="23">
        <v>7</v>
      </c>
      <c r="H19" s="23">
        <v>10</v>
      </c>
      <c r="I19" s="23"/>
      <c r="K19" s="5">
        <f t="shared" si="1"/>
        <v>3</v>
      </c>
    </row>
    <row r="20" spans="1:11" ht="16.5">
      <c r="A20" s="38" t="s">
        <v>460</v>
      </c>
      <c r="B20" s="71" t="s">
        <v>285</v>
      </c>
      <c r="C20" s="6" t="s">
        <v>286</v>
      </c>
      <c r="D20" s="6" t="s">
        <v>274</v>
      </c>
      <c r="E20" s="58">
        <f t="shared" si="0"/>
        <v>26</v>
      </c>
      <c r="F20" s="61">
        <v>11</v>
      </c>
      <c r="G20" s="23">
        <v>7</v>
      </c>
      <c r="H20" s="23">
        <v>8</v>
      </c>
      <c r="I20" s="23"/>
      <c r="K20" s="5">
        <f t="shared" si="1"/>
        <v>3</v>
      </c>
    </row>
    <row r="21" spans="1:11" ht="16.5">
      <c r="A21" s="38" t="s">
        <v>461</v>
      </c>
      <c r="B21" s="71" t="s">
        <v>194</v>
      </c>
      <c r="C21" s="6" t="s">
        <v>191</v>
      </c>
      <c r="D21" s="6" t="s">
        <v>192</v>
      </c>
      <c r="E21" s="58">
        <f t="shared" si="0"/>
        <v>25</v>
      </c>
      <c r="F21" s="61">
        <v>6</v>
      </c>
      <c r="G21" s="23">
        <v>8</v>
      </c>
      <c r="H21" s="23">
        <v>11</v>
      </c>
      <c r="I21" s="23"/>
      <c r="K21" s="5">
        <f t="shared" si="1"/>
        <v>3</v>
      </c>
    </row>
    <row r="22" spans="1:11" ht="16.5">
      <c r="A22" s="38" t="s">
        <v>462</v>
      </c>
      <c r="B22" s="71" t="s">
        <v>181</v>
      </c>
      <c r="C22" s="6" t="s">
        <v>168</v>
      </c>
      <c r="D22" s="6" t="s">
        <v>178</v>
      </c>
      <c r="E22" s="58">
        <f t="shared" si="0"/>
        <v>24</v>
      </c>
      <c r="F22" s="61">
        <v>10</v>
      </c>
      <c r="G22" s="23">
        <v>5</v>
      </c>
      <c r="H22" s="23">
        <v>9</v>
      </c>
      <c r="I22" s="23"/>
      <c r="K22" s="5">
        <f t="shared" si="1"/>
        <v>3</v>
      </c>
    </row>
    <row r="23" spans="1:11" ht="16.5">
      <c r="A23" s="38" t="s">
        <v>463</v>
      </c>
      <c r="B23" s="71" t="s">
        <v>320</v>
      </c>
      <c r="C23" s="6" t="s">
        <v>321</v>
      </c>
      <c r="D23" s="6" t="s">
        <v>322</v>
      </c>
      <c r="E23" s="58">
        <f t="shared" si="0"/>
        <v>24</v>
      </c>
      <c r="F23" s="23">
        <v>12</v>
      </c>
      <c r="G23" s="23">
        <v>9</v>
      </c>
      <c r="H23" s="23">
        <v>3</v>
      </c>
      <c r="I23" s="23"/>
      <c r="K23" s="5">
        <f t="shared" si="1"/>
        <v>3</v>
      </c>
    </row>
    <row r="24" spans="1:11" ht="16.5">
      <c r="A24" s="38" t="s">
        <v>464</v>
      </c>
      <c r="B24" s="71" t="s">
        <v>180</v>
      </c>
      <c r="C24" s="6" t="s">
        <v>167</v>
      </c>
      <c r="D24" s="6" t="s">
        <v>178</v>
      </c>
      <c r="E24" s="58">
        <f t="shared" si="0"/>
        <v>23</v>
      </c>
      <c r="F24" s="23">
        <v>9</v>
      </c>
      <c r="G24" s="23">
        <v>6</v>
      </c>
      <c r="H24" s="23">
        <v>8</v>
      </c>
      <c r="I24" s="23"/>
      <c r="K24" s="5">
        <f t="shared" si="1"/>
        <v>3</v>
      </c>
    </row>
    <row r="25" spans="1:11" ht="16.5">
      <c r="A25" s="38" t="s">
        <v>465</v>
      </c>
      <c r="B25" s="71" t="s">
        <v>256</v>
      </c>
      <c r="C25" s="6" t="s">
        <v>253</v>
      </c>
      <c r="D25" s="6" t="s">
        <v>251</v>
      </c>
      <c r="E25" s="58">
        <f t="shared" si="0"/>
        <v>23</v>
      </c>
      <c r="F25" s="61">
        <v>6</v>
      </c>
      <c r="G25" s="23">
        <v>10</v>
      </c>
      <c r="H25" s="23">
        <v>7</v>
      </c>
      <c r="I25" s="23"/>
      <c r="K25" s="5">
        <f t="shared" si="1"/>
        <v>3</v>
      </c>
    </row>
    <row r="26" spans="1:11" ht="16.5">
      <c r="A26" s="38" t="s">
        <v>478</v>
      </c>
      <c r="B26" s="71" t="s">
        <v>183</v>
      </c>
      <c r="C26" s="6" t="s">
        <v>170</v>
      </c>
      <c r="D26" s="6" t="s">
        <v>178</v>
      </c>
      <c r="E26" s="58">
        <f t="shared" si="0"/>
        <v>22</v>
      </c>
      <c r="F26" s="23">
        <v>8</v>
      </c>
      <c r="G26" s="23">
        <v>4</v>
      </c>
      <c r="H26" s="23">
        <v>10</v>
      </c>
      <c r="I26" s="23"/>
      <c r="K26" s="5">
        <f t="shared" si="1"/>
        <v>3</v>
      </c>
    </row>
    <row r="27" spans="1:11" ht="16.5">
      <c r="A27" s="38" t="s">
        <v>479</v>
      </c>
      <c r="B27" s="71" t="s">
        <v>223</v>
      </c>
      <c r="C27" s="35" t="s">
        <v>224</v>
      </c>
      <c r="D27" s="35" t="s">
        <v>237</v>
      </c>
      <c r="E27" s="58">
        <f t="shared" si="0"/>
        <v>22</v>
      </c>
      <c r="F27" s="23">
        <v>6</v>
      </c>
      <c r="G27" s="23">
        <v>7</v>
      </c>
      <c r="H27" s="23">
        <v>9</v>
      </c>
      <c r="I27" s="23"/>
      <c r="K27" s="5">
        <f t="shared" si="1"/>
        <v>3</v>
      </c>
    </row>
    <row r="28" spans="1:11" ht="16.5">
      <c r="A28" s="38" t="s">
        <v>466</v>
      </c>
      <c r="B28" s="71" t="s">
        <v>289</v>
      </c>
      <c r="C28" s="6" t="s">
        <v>290</v>
      </c>
      <c r="D28" s="6" t="s">
        <v>274</v>
      </c>
      <c r="E28" s="58">
        <f t="shared" si="0"/>
        <v>22</v>
      </c>
      <c r="F28" s="23">
        <v>7</v>
      </c>
      <c r="G28" s="23">
        <v>6</v>
      </c>
      <c r="H28" s="23">
        <v>9</v>
      </c>
      <c r="I28" s="23"/>
      <c r="K28" s="5">
        <f t="shared" si="1"/>
        <v>3</v>
      </c>
    </row>
    <row r="29" spans="1:11" ht="16.5">
      <c r="A29" s="38" t="s">
        <v>467</v>
      </c>
      <c r="B29" s="71" t="s">
        <v>140</v>
      </c>
      <c r="C29" s="40" t="s">
        <v>141</v>
      </c>
      <c r="D29" s="35" t="s">
        <v>146</v>
      </c>
      <c r="E29" s="58">
        <f t="shared" si="0"/>
        <v>22</v>
      </c>
      <c r="F29" s="23">
        <v>8</v>
      </c>
      <c r="G29" s="23">
        <v>7</v>
      </c>
      <c r="H29" s="23">
        <v>7</v>
      </c>
      <c r="I29" s="23"/>
      <c r="K29" s="5">
        <f t="shared" si="1"/>
        <v>3</v>
      </c>
    </row>
    <row r="30" spans="1:11" ht="16.5">
      <c r="A30" s="38" t="s">
        <v>468</v>
      </c>
      <c r="B30" s="71" t="s">
        <v>279</v>
      </c>
      <c r="C30" s="6" t="s">
        <v>280</v>
      </c>
      <c r="D30" s="6" t="s">
        <v>274</v>
      </c>
      <c r="E30" s="58">
        <f t="shared" si="0"/>
        <v>22</v>
      </c>
      <c r="F30" s="23">
        <v>8</v>
      </c>
      <c r="G30" s="23">
        <v>14</v>
      </c>
      <c r="H30" s="23">
        <v>0</v>
      </c>
      <c r="I30" s="23"/>
      <c r="K30" s="5">
        <f t="shared" si="1"/>
        <v>2</v>
      </c>
    </row>
    <row r="31" spans="1:11" ht="16.5">
      <c r="A31" s="38" t="s">
        <v>469</v>
      </c>
      <c r="B31" s="71" t="s">
        <v>316</v>
      </c>
      <c r="C31" s="35" t="s">
        <v>317</v>
      </c>
      <c r="D31" s="35" t="s">
        <v>313</v>
      </c>
      <c r="E31" s="58">
        <f t="shared" si="0"/>
        <v>20</v>
      </c>
      <c r="F31" s="23">
        <v>8</v>
      </c>
      <c r="G31" s="23">
        <v>4</v>
      </c>
      <c r="H31" s="23">
        <v>8</v>
      </c>
      <c r="I31" s="23"/>
      <c r="K31" s="5">
        <f t="shared" si="1"/>
        <v>3</v>
      </c>
    </row>
    <row r="32" spans="1:11" ht="16.5">
      <c r="A32" s="38" t="s">
        <v>489</v>
      </c>
      <c r="B32" s="71" t="s">
        <v>225</v>
      </c>
      <c r="C32" s="35" t="s">
        <v>226</v>
      </c>
      <c r="D32" s="35" t="s">
        <v>237</v>
      </c>
      <c r="E32" s="58">
        <f t="shared" si="0"/>
        <v>20</v>
      </c>
      <c r="F32" s="23">
        <v>10</v>
      </c>
      <c r="G32" s="23">
        <v>4</v>
      </c>
      <c r="H32" s="23">
        <v>6</v>
      </c>
      <c r="I32" s="23"/>
      <c r="K32" s="5">
        <f t="shared" si="1"/>
        <v>3</v>
      </c>
    </row>
    <row r="33" spans="1:11" ht="16.5">
      <c r="A33" s="38" t="s">
        <v>490</v>
      </c>
      <c r="B33" s="71" t="s">
        <v>202</v>
      </c>
      <c r="C33" s="6" t="s">
        <v>203</v>
      </c>
      <c r="D33" s="6" t="s">
        <v>204</v>
      </c>
      <c r="E33" s="58">
        <f t="shared" si="0"/>
        <v>19</v>
      </c>
      <c r="F33" s="61">
        <v>8</v>
      </c>
      <c r="G33" s="23">
        <v>0</v>
      </c>
      <c r="H33" s="23">
        <v>11</v>
      </c>
      <c r="I33" s="23"/>
      <c r="K33" s="5">
        <f t="shared" si="1"/>
        <v>2</v>
      </c>
    </row>
    <row r="34" spans="1:11" ht="16.5">
      <c r="A34" s="38" t="s">
        <v>549</v>
      </c>
      <c r="B34" s="71" t="s">
        <v>372</v>
      </c>
      <c r="C34" s="6" t="s">
        <v>365</v>
      </c>
      <c r="D34" s="6" t="s">
        <v>361</v>
      </c>
      <c r="E34" s="58">
        <f t="shared" si="0"/>
        <v>19</v>
      </c>
      <c r="F34" s="61">
        <v>9</v>
      </c>
      <c r="G34" s="23">
        <v>1</v>
      </c>
      <c r="H34" s="23">
        <v>9</v>
      </c>
      <c r="I34" s="23"/>
      <c r="K34" s="5">
        <f t="shared" si="1"/>
        <v>3</v>
      </c>
    </row>
    <row r="35" spans="1:11" ht="16.5">
      <c r="A35" s="38" t="s">
        <v>550</v>
      </c>
      <c r="B35" s="71" t="s">
        <v>53</v>
      </c>
      <c r="C35" s="6" t="s">
        <v>43</v>
      </c>
      <c r="D35" s="6" t="s">
        <v>39</v>
      </c>
      <c r="E35" s="58">
        <f aca="true" t="shared" si="2" ref="E35:E66">SUM(F35:I35)</f>
        <v>19</v>
      </c>
      <c r="F35" s="23">
        <v>7</v>
      </c>
      <c r="G35" s="23">
        <v>6</v>
      </c>
      <c r="H35" s="23">
        <v>6</v>
      </c>
      <c r="I35" s="23"/>
      <c r="K35" s="5">
        <f t="shared" si="1"/>
        <v>3</v>
      </c>
    </row>
    <row r="36" spans="1:11" ht="16.5">
      <c r="A36" s="38" t="s">
        <v>692</v>
      </c>
      <c r="B36" s="71" t="s">
        <v>401</v>
      </c>
      <c r="C36" s="6" t="s">
        <v>392</v>
      </c>
      <c r="D36" s="6" t="s">
        <v>386</v>
      </c>
      <c r="E36" s="58">
        <f t="shared" si="2"/>
        <v>19</v>
      </c>
      <c r="F36" s="61">
        <v>10</v>
      </c>
      <c r="G36" s="23">
        <v>3</v>
      </c>
      <c r="H36" s="23">
        <v>6</v>
      </c>
      <c r="I36" s="23"/>
      <c r="K36" s="5">
        <f t="shared" si="1"/>
        <v>3</v>
      </c>
    </row>
    <row r="37" spans="1:11" ht="16.5">
      <c r="A37" s="38" t="s">
        <v>692</v>
      </c>
      <c r="B37" s="71" t="s">
        <v>272</v>
      </c>
      <c r="C37" s="6" t="s">
        <v>273</v>
      </c>
      <c r="D37" s="6" t="s">
        <v>274</v>
      </c>
      <c r="E37" s="58">
        <f t="shared" si="2"/>
        <v>19</v>
      </c>
      <c r="F37" s="23">
        <v>10</v>
      </c>
      <c r="G37" s="23">
        <v>3</v>
      </c>
      <c r="H37" s="23">
        <v>6</v>
      </c>
      <c r="I37" s="23"/>
      <c r="K37" s="5">
        <f t="shared" si="1"/>
        <v>3</v>
      </c>
    </row>
    <row r="38" spans="1:11" ht="16.5">
      <c r="A38" s="38" t="s">
        <v>553</v>
      </c>
      <c r="B38" s="71" t="s">
        <v>77</v>
      </c>
      <c r="C38" s="6" t="s">
        <v>66</v>
      </c>
      <c r="D38" s="6" t="s">
        <v>70</v>
      </c>
      <c r="E38" s="58">
        <f t="shared" si="2"/>
        <v>19</v>
      </c>
      <c r="F38" s="61">
        <v>9</v>
      </c>
      <c r="G38" s="23">
        <v>5</v>
      </c>
      <c r="H38" s="23">
        <v>5</v>
      </c>
      <c r="I38" s="23"/>
      <c r="K38" s="5">
        <f t="shared" si="1"/>
        <v>3</v>
      </c>
    </row>
    <row r="39" spans="1:11" ht="16.5">
      <c r="A39" s="38" t="s">
        <v>554</v>
      </c>
      <c r="B39" s="71" t="s">
        <v>235</v>
      </c>
      <c r="C39" s="6" t="s">
        <v>236</v>
      </c>
      <c r="D39" s="6" t="s">
        <v>237</v>
      </c>
      <c r="E39" s="58">
        <f t="shared" si="2"/>
        <v>18</v>
      </c>
      <c r="F39" s="62">
        <v>6</v>
      </c>
      <c r="G39" s="23">
        <v>4</v>
      </c>
      <c r="H39" s="23">
        <v>8</v>
      </c>
      <c r="I39" s="23"/>
      <c r="K39" s="5">
        <f t="shared" si="1"/>
        <v>3</v>
      </c>
    </row>
    <row r="40" spans="1:11" ht="16.5">
      <c r="A40" s="38" t="s">
        <v>470</v>
      </c>
      <c r="B40" s="71" t="s">
        <v>399</v>
      </c>
      <c r="C40" s="35" t="s">
        <v>390</v>
      </c>
      <c r="D40" s="35" t="s">
        <v>386</v>
      </c>
      <c r="E40" s="58">
        <f t="shared" si="2"/>
        <v>18</v>
      </c>
      <c r="F40" s="23">
        <v>6</v>
      </c>
      <c r="G40" s="23">
        <v>6</v>
      </c>
      <c r="H40" s="23">
        <v>6</v>
      </c>
      <c r="I40" s="23"/>
      <c r="K40" s="5">
        <f t="shared" si="1"/>
        <v>3</v>
      </c>
    </row>
    <row r="41" spans="1:11" ht="16.5">
      <c r="A41" s="38" t="s">
        <v>555</v>
      </c>
      <c r="B41" s="71" t="s">
        <v>153</v>
      </c>
      <c r="C41" s="42" t="s">
        <v>154</v>
      </c>
      <c r="D41" s="6" t="s">
        <v>165</v>
      </c>
      <c r="E41" s="58">
        <f t="shared" si="2"/>
        <v>18</v>
      </c>
      <c r="F41" s="23">
        <v>7</v>
      </c>
      <c r="G41" s="23">
        <v>5</v>
      </c>
      <c r="H41" s="23">
        <v>6</v>
      </c>
      <c r="I41" s="23"/>
      <c r="K41" s="5">
        <f t="shared" si="1"/>
        <v>3</v>
      </c>
    </row>
    <row r="42" spans="1:11" ht="16.5">
      <c r="A42" s="38" t="s">
        <v>504</v>
      </c>
      <c r="B42" s="71" t="s">
        <v>149</v>
      </c>
      <c r="C42" s="35" t="s">
        <v>147</v>
      </c>
      <c r="D42" s="35" t="s">
        <v>151</v>
      </c>
      <c r="E42" s="58">
        <f t="shared" si="2"/>
        <v>18</v>
      </c>
      <c r="F42" s="23">
        <v>6</v>
      </c>
      <c r="G42" s="23">
        <v>7</v>
      </c>
      <c r="H42" s="23">
        <v>5</v>
      </c>
      <c r="I42" s="23"/>
      <c r="K42" s="5">
        <f t="shared" si="1"/>
        <v>3</v>
      </c>
    </row>
    <row r="43" spans="1:11" ht="16.5">
      <c r="A43" s="38" t="s">
        <v>556</v>
      </c>
      <c r="B43" s="71" t="s">
        <v>374</v>
      </c>
      <c r="C43" s="6" t="s">
        <v>367</v>
      </c>
      <c r="D43" s="6" t="s">
        <v>361</v>
      </c>
      <c r="E43" s="58">
        <f t="shared" si="2"/>
        <v>18</v>
      </c>
      <c r="F43" s="61">
        <v>7</v>
      </c>
      <c r="G43" s="23">
        <v>6</v>
      </c>
      <c r="H43" s="23">
        <v>5</v>
      </c>
      <c r="I43" s="23"/>
      <c r="K43" s="5">
        <f t="shared" si="1"/>
        <v>3</v>
      </c>
    </row>
    <row r="44" spans="1:11" ht="16.5">
      <c r="A44" s="38" t="s">
        <v>678</v>
      </c>
      <c r="B44" s="71" t="s">
        <v>138</v>
      </c>
      <c r="C44" s="6" t="s">
        <v>139</v>
      </c>
      <c r="D44" s="6" t="s">
        <v>146</v>
      </c>
      <c r="E44" s="58">
        <f t="shared" si="2"/>
        <v>18</v>
      </c>
      <c r="F44" s="23">
        <v>8</v>
      </c>
      <c r="G44" s="23">
        <v>5</v>
      </c>
      <c r="H44" s="23">
        <v>5</v>
      </c>
      <c r="I44" s="23"/>
      <c r="K44" s="5">
        <f t="shared" si="1"/>
        <v>3</v>
      </c>
    </row>
    <row r="45" spans="1:11" ht="16.5">
      <c r="A45" s="38" t="s">
        <v>678</v>
      </c>
      <c r="B45" s="71" t="s">
        <v>73</v>
      </c>
      <c r="C45" s="35" t="s">
        <v>62</v>
      </c>
      <c r="D45" s="35" t="s">
        <v>70</v>
      </c>
      <c r="E45" s="58">
        <f t="shared" si="2"/>
        <v>18</v>
      </c>
      <c r="F45" s="23">
        <v>8</v>
      </c>
      <c r="G45" s="23">
        <v>5</v>
      </c>
      <c r="H45" s="23">
        <v>5</v>
      </c>
      <c r="I45" s="23"/>
      <c r="K45" s="5">
        <f t="shared" si="1"/>
        <v>3</v>
      </c>
    </row>
    <row r="46" spans="1:11" ht="16.5">
      <c r="A46" s="38" t="s">
        <v>480</v>
      </c>
      <c r="B46" s="71" t="s">
        <v>247</v>
      </c>
      <c r="C46" s="35" t="s">
        <v>248</v>
      </c>
      <c r="D46" s="35" t="s">
        <v>249</v>
      </c>
      <c r="E46" s="58">
        <f t="shared" si="2"/>
        <v>18</v>
      </c>
      <c r="F46" s="23">
        <v>6</v>
      </c>
      <c r="G46" s="23">
        <v>8</v>
      </c>
      <c r="H46" s="23">
        <v>4</v>
      </c>
      <c r="I46" s="23"/>
      <c r="K46" s="5">
        <f t="shared" si="1"/>
        <v>3</v>
      </c>
    </row>
    <row r="47" spans="1:11" ht="16.5">
      <c r="A47" s="38" t="s">
        <v>557</v>
      </c>
      <c r="B47" s="71" t="s">
        <v>384</v>
      </c>
      <c r="C47" s="35" t="s">
        <v>382</v>
      </c>
      <c r="D47" s="35" t="s">
        <v>383</v>
      </c>
      <c r="E47" s="58">
        <f t="shared" si="2"/>
        <v>18</v>
      </c>
      <c r="F47" s="23">
        <v>9</v>
      </c>
      <c r="G47" s="23">
        <v>9</v>
      </c>
      <c r="H47" s="23">
        <v>0</v>
      </c>
      <c r="I47" s="23"/>
      <c r="K47" s="5">
        <f t="shared" si="1"/>
        <v>2</v>
      </c>
    </row>
    <row r="48" spans="1:11" ht="16.5">
      <c r="A48" s="38" t="s">
        <v>558</v>
      </c>
      <c r="B48" s="71" t="s">
        <v>434</v>
      </c>
      <c r="C48" s="6" t="s">
        <v>431</v>
      </c>
      <c r="D48" s="6" t="s">
        <v>178</v>
      </c>
      <c r="E48" s="58">
        <f t="shared" si="2"/>
        <v>17</v>
      </c>
      <c r="F48" s="61">
        <v>0</v>
      </c>
      <c r="G48" s="23">
        <v>9</v>
      </c>
      <c r="H48" s="23">
        <v>8</v>
      </c>
      <c r="I48" s="23"/>
      <c r="K48" s="5">
        <f t="shared" si="1"/>
        <v>2</v>
      </c>
    </row>
    <row r="49" spans="1:11" ht="16.5">
      <c r="A49" s="38" t="s">
        <v>559</v>
      </c>
      <c r="B49" s="71" t="s">
        <v>318</v>
      </c>
      <c r="C49" s="35" t="s">
        <v>319</v>
      </c>
      <c r="D49" s="35" t="s">
        <v>313</v>
      </c>
      <c r="E49" s="58">
        <f t="shared" si="2"/>
        <v>17</v>
      </c>
      <c r="F49" s="23">
        <v>9</v>
      </c>
      <c r="G49" s="23">
        <v>0</v>
      </c>
      <c r="H49" s="23">
        <v>8</v>
      </c>
      <c r="I49" s="23"/>
      <c r="K49" s="5">
        <f t="shared" si="1"/>
        <v>2</v>
      </c>
    </row>
    <row r="50" spans="1:11" ht="16.5">
      <c r="A50" s="38" t="s">
        <v>496</v>
      </c>
      <c r="B50" s="71" t="s">
        <v>182</v>
      </c>
      <c r="C50" s="35" t="s">
        <v>169</v>
      </c>
      <c r="D50" s="35" t="s">
        <v>178</v>
      </c>
      <c r="E50" s="58">
        <f t="shared" si="2"/>
        <v>17</v>
      </c>
      <c r="F50" s="23">
        <v>6</v>
      </c>
      <c r="G50" s="23">
        <v>4</v>
      </c>
      <c r="H50" s="23">
        <v>7</v>
      </c>
      <c r="I50" s="23"/>
      <c r="K50" s="5">
        <f t="shared" si="1"/>
        <v>3</v>
      </c>
    </row>
    <row r="51" spans="1:11" ht="16.5">
      <c r="A51" s="38" t="s">
        <v>471</v>
      </c>
      <c r="B51" s="71" t="s">
        <v>397</v>
      </c>
      <c r="C51" s="35" t="s">
        <v>388</v>
      </c>
      <c r="D51" s="35" t="s">
        <v>386</v>
      </c>
      <c r="E51" s="58">
        <f t="shared" si="2"/>
        <v>16</v>
      </c>
      <c r="F51" s="23">
        <v>7</v>
      </c>
      <c r="G51" s="23">
        <v>0</v>
      </c>
      <c r="H51" s="23">
        <v>9</v>
      </c>
      <c r="I51" s="23"/>
      <c r="K51" s="5">
        <f t="shared" si="1"/>
        <v>2</v>
      </c>
    </row>
    <row r="52" spans="1:11" ht="16.5">
      <c r="A52" s="38" t="s">
        <v>472</v>
      </c>
      <c r="B52" s="71" t="s">
        <v>221</v>
      </c>
      <c r="C52" s="35" t="s">
        <v>222</v>
      </c>
      <c r="D52" s="35" t="s">
        <v>237</v>
      </c>
      <c r="E52" s="58">
        <f t="shared" si="2"/>
        <v>15</v>
      </c>
      <c r="F52" s="23">
        <v>2</v>
      </c>
      <c r="G52" s="23">
        <v>3</v>
      </c>
      <c r="H52" s="23">
        <v>10</v>
      </c>
      <c r="I52" s="23"/>
      <c r="K52" s="5">
        <f t="shared" si="1"/>
        <v>3</v>
      </c>
    </row>
    <row r="53" spans="1:11" ht="16.5">
      <c r="A53" s="38" t="s">
        <v>481</v>
      </c>
      <c r="B53" s="71" t="s">
        <v>79</v>
      </c>
      <c r="C53" s="6" t="s">
        <v>68</v>
      </c>
      <c r="D53" s="6" t="s">
        <v>70</v>
      </c>
      <c r="E53" s="58">
        <f t="shared" si="2"/>
        <v>15</v>
      </c>
      <c r="F53" s="61">
        <v>6</v>
      </c>
      <c r="G53" s="23">
        <v>4</v>
      </c>
      <c r="H53" s="23">
        <v>5</v>
      </c>
      <c r="I53" s="23"/>
      <c r="K53" s="5">
        <f t="shared" si="1"/>
        <v>3</v>
      </c>
    </row>
    <row r="54" spans="1:11" ht="16.5">
      <c r="A54" s="38" t="s">
        <v>482</v>
      </c>
      <c r="B54" s="71" t="s">
        <v>227</v>
      </c>
      <c r="C54" s="35" t="s">
        <v>228</v>
      </c>
      <c r="D54" s="35" t="s">
        <v>237</v>
      </c>
      <c r="E54" s="58">
        <f t="shared" si="2"/>
        <v>15</v>
      </c>
      <c r="F54" s="23">
        <v>7</v>
      </c>
      <c r="G54" s="23">
        <v>3</v>
      </c>
      <c r="H54" s="23">
        <v>5</v>
      </c>
      <c r="I54" s="23"/>
      <c r="K54" s="5">
        <f t="shared" si="1"/>
        <v>3</v>
      </c>
    </row>
    <row r="55" spans="1:11" ht="16.5">
      <c r="A55" s="38" t="s">
        <v>483</v>
      </c>
      <c r="B55" s="71" t="s">
        <v>323</v>
      </c>
      <c r="C55" s="6" t="s">
        <v>324</v>
      </c>
      <c r="D55" s="6" t="s">
        <v>322</v>
      </c>
      <c r="E55" s="58">
        <f t="shared" si="2"/>
        <v>15</v>
      </c>
      <c r="F55" s="23">
        <v>7</v>
      </c>
      <c r="G55" s="23">
        <v>4</v>
      </c>
      <c r="H55" s="23">
        <v>4</v>
      </c>
      <c r="I55" s="23"/>
      <c r="K55" s="5">
        <f t="shared" si="1"/>
        <v>3</v>
      </c>
    </row>
    <row r="56" spans="1:11" ht="16.5">
      <c r="A56" s="38" t="s">
        <v>560</v>
      </c>
      <c r="B56" s="66" t="s">
        <v>423</v>
      </c>
      <c r="C56" s="50" t="s">
        <v>424</v>
      </c>
      <c r="D56" s="35" t="s">
        <v>422</v>
      </c>
      <c r="E56" s="58">
        <f t="shared" si="2"/>
        <v>14</v>
      </c>
      <c r="F56" s="23">
        <v>0</v>
      </c>
      <c r="G56" s="23">
        <v>6</v>
      </c>
      <c r="H56" s="23">
        <v>8</v>
      </c>
      <c r="I56" s="23"/>
      <c r="K56" s="5">
        <f t="shared" si="1"/>
        <v>2</v>
      </c>
    </row>
    <row r="57" spans="1:11" ht="16.5">
      <c r="A57" s="38" t="s">
        <v>693</v>
      </c>
      <c r="B57" s="71" t="s">
        <v>187</v>
      </c>
      <c r="C57" s="26" t="s">
        <v>174</v>
      </c>
      <c r="D57" s="26" t="s">
        <v>178</v>
      </c>
      <c r="E57" s="58">
        <f t="shared" si="2"/>
        <v>14</v>
      </c>
      <c r="F57" s="23">
        <v>5</v>
      </c>
      <c r="G57" s="23">
        <v>2</v>
      </c>
      <c r="H57" s="23">
        <v>7</v>
      </c>
      <c r="I57" s="23"/>
      <c r="K57" s="5">
        <f t="shared" si="1"/>
        <v>3</v>
      </c>
    </row>
    <row r="58" spans="1:11" ht="16.5">
      <c r="A58" s="38" t="s">
        <v>693</v>
      </c>
      <c r="B58" s="71" t="s">
        <v>58</v>
      </c>
      <c r="C58" s="6" t="s">
        <v>57</v>
      </c>
      <c r="D58" s="6" t="s">
        <v>39</v>
      </c>
      <c r="E58" s="58">
        <f t="shared" si="2"/>
        <v>14</v>
      </c>
      <c r="F58" s="62">
        <v>5</v>
      </c>
      <c r="G58" s="23">
        <v>2</v>
      </c>
      <c r="H58" s="23">
        <v>7</v>
      </c>
      <c r="I58" s="23"/>
      <c r="K58" s="5">
        <f t="shared" si="1"/>
        <v>3</v>
      </c>
    </row>
    <row r="59" spans="1:11" ht="16.5">
      <c r="A59" s="38" t="s">
        <v>563</v>
      </c>
      <c r="B59" s="71" t="s">
        <v>400</v>
      </c>
      <c r="C59" s="40" t="s">
        <v>391</v>
      </c>
      <c r="D59" s="35" t="s">
        <v>386</v>
      </c>
      <c r="E59" s="58">
        <f t="shared" si="2"/>
        <v>14</v>
      </c>
      <c r="F59" s="23">
        <v>7</v>
      </c>
      <c r="G59" s="23">
        <v>0</v>
      </c>
      <c r="H59" s="23">
        <v>7</v>
      </c>
      <c r="I59" s="23"/>
      <c r="K59" s="5">
        <f t="shared" si="1"/>
        <v>2</v>
      </c>
    </row>
    <row r="60" spans="1:11" ht="16.5">
      <c r="A60" s="38" t="s">
        <v>497</v>
      </c>
      <c r="B60" s="71" t="s">
        <v>184</v>
      </c>
      <c r="C60" s="6" t="s">
        <v>171</v>
      </c>
      <c r="D60" s="6" t="s">
        <v>178</v>
      </c>
      <c r="E60" s="58">
        <f t="shared" si="2"/>
        <v>14</v>
      </c>
      <c r="F60" s="23">
        <v>6</v>
      </c>
      <c r="G60" s="23">
        <v>2</v>
      </c>
      <c r="H60" s="23">
        <v>6</v>
      </c>
      <c r="I60" s="23"/>
      <c r="K60" s="5">
        <f t="shared" si="1"/>
        <v>3</v>
      </c>
    </row>
    <row r="61" spans="1:11" ht="16.5">
      <c r="A61" s="38" t="s">
        <v>473</v>
      </c>
      <c r="B61" s="71" t="s">
        <v>287</v>
      </c>
      <c r="C61" s="43" t="s">
        <v>288</v>
      </c>
      <c r="D61" s="35" t="s">
        <v>274</v>
      </c>
      <c r="E61" s="58">
        <f t="shared" si="2"/>
        <v>14</v>
      </c>
      <c r="F61" s="23">
        <v>8</v>
      </c>
      <c r="G61" s="23">
        <v>0</v>
      </c>
      <c r="H61" s="23">
        <v>6</v>
      </c>
      <c r="I61" s="23"/>
      <c r="K61" s="5">
        <f t="shared" si="1"/>
        <v>2</v>
      </c>
    </row>
    <row r="62" spans="1:11" ht="16.5">
      <c r="A62" s="38" t="s">
        <v>474</v>
      </c>
      <c r="B62" s="71" t="s">
        <v>157</v>
      </c>
      <c r="C62" s="6" t="s">
        <v>158</v>
      </c>
      <c r="D62" s="6" t="s">
        <v>165</v>
      </c>
      <c r="E62" s="58">
        <f t="shared" si="2"/>
        <v>14</v>
      </c>
      <c r="F62" s="23">
        <v>7</v>
      </c>
      <c r="G62" s="23">
        <v>3</v>
      </c>
      <c r="H62" s="23">
        <v>4</v>
      </c>
      <c r="I62" s="23"/>
      <c r="K62" s="5">
        <f t="shared" si="1"/>
        <v>3</v>
      </c>
    </row>
    <row r="63" spans="1:11" ht="16.5">
      <c r="A63" s="38" t="s">
        <v>484</v>
      </c>
      <c r="B63" s="71" t="s">
        <v>196</v>
      </c>
      <c r="C63" s="35" t="s">
        <v>197</v>
      </c>
      <c r="D63" s="35" t="s">
        <v>204</v>
      </c>
      <c r="E63" s="58">
        <f t="shared" si="2"/>
        <v>14</v>
      </c>
      <c r="F63" s="23">
        <v>8</v>
      </c>
      <c r="G63" s="23">
        <v>6</v>
      </c>
      <c r="H63" s="23">
        <v>0</v>
      </c>
      <c r="I63" s="23"/>
      <c r="K63" s="5">
        <f t="shared" si="1"/>
        <v>2</v>
      </c>
    </row>
    <row r="64" spans="1:11" ht="16.5">
      <c r="A64" s="38" t="s">
        <v>485</v>
      </c>
      <c r="B64" s="71" t="s">
        <v>71</v>
      </c>
      <c r="C64" s="153" t="s">
        <v>59</v>
      </c>
      <c r="D64" s="35" t="s">
        <v>60</v>
      </c>
      <c r="E64" s="58">
        <f t="shared" si="2"/>
        <v>14</v>
      </c>
      <c r="F64" s="23">
        <v>9</v>
      </c>
      <c r="G64" s="23">
        <v>5</v>
      </c>
      <c r="H64" s="23">
        <v>0</v>
      </c>
      <c r="I64" s="23"/>
      <c r="K64" s="5">
        <f t="shared" si="1"/>
        <v>2</v>
      </c>
    </row>
    <row r="65" spans="1:11" ht="16.5">
      <c r="A65" s="38" t="s">
        <v>564</v>
      </c>
      <c r="B65" s="71" t="s">
        <v>358</v>
      </c>
      <c r="C65" s="78" t="s">
        <v>355</v>
      </c>
      <c r="D65" s="46" t="s">
        <v>354</v>
      </c>
      <c r="E65" s="58">
        <f t="shared" si="2"/>
        <v>13</v>
      </c>
      <c r="F65" s="61">
        <v>6</v>
      </c>
      <c r="G65" s="23">
        <v>3</v>
      </c>
      <c r="H65" s="23">
        <v>4</v>
      </c>
      <c r="I65" s="23"/>
      <c r="K65" s="5">
        <f t="shared" si="1"/>
        <v>3</v>
      </c>
    </row>
    <row r="66" spans="1:11" ht="16.5">
      <c r="A66" s="38" t="s">
        <v>565</v>
      </c>
      <c r="B66" s="71" t="s">
        <v>281</v>
      </c>
      <c r="C66" s="144" t="s">
        <v>282</v>
      </c>
      <c r="D66" s="145" t="s">
        <v>274</v>
      </c>
      <c r="E66" s="58">
        <f t="shared" si="2"/>
        <v>13</v>
      </c>
      <c r="F66" s="23">
        <v>9</v>
      </c>
      <c r="G66" s="23">
        <v>0</v>
      </c>
      <c r="H66" s="23">
        <v>4</v>
      </c>
      <c r="I66" s="23"/>
      <c r="K66" s="5">
        <f t="shared" si="1"/>
        <v>2</v>
      </c>
    </row>
    <row r="67" spans="1:11" ht="16.5">
      <c r="A67" s="38" t="s">
        <v>566</v>
      </c>
      <c r="B67" s="71" t="s">
        <v>198</v>
      </c>
      <c r="C67" s="77" t="s">
        <v>199</v>
      </c>
      <c r="D67" s="37" t="s">
        <v>204</v>
      </c>
      <c r="E67" s="58">
        <f aca="true" t="shared" si="3" ref="E67:E98">SUM(F67:I67)</f>
        <v>13</v>
      </c>
      <c r="F67" s="23">
        <v>5</v>
      </c>
      <c r="G67" s="23">
        <v>7</v>
      </c>
      <c r="H67" s="23">
        <v>1</v>
      </c>
      <c r="I67" s="23"/>
      <c r="K67" s="5">
        <f t="shared" si="1"/>
        <v>3</v>
      </c>
    </row>
    <row r="68" spans="1:11" ht="16.5">
      <c r="A68" s="38" t="s">
        <v>506</v>
      </c>
      <c r="B68" s="71" t="s">
        <v>72</v>
      </c>
      <c r="C68" s="78" t="s">
        <v>61</v>
      </c>
      <c r="D68" s="46" t="s">
        <v>60</v>
      </c>
      <c r="E68" s="58">
        <f t="shared" si="3"/>
        <v>13</v>
      </c>
      <c r="F68" s="23">
        <v>7</v>
      </c>
      <c r="G68" s="23">
        <v>6</v>
      </c>
      <c r="H68" s="23">
        <v>0</v>
      </c>
      <c r="I68" s="23"/>
      <c r="K68" s="5">
        <f aca="true" t="shared" si="4" ref="K68:K131">COUNTIF(F68:I68,"&gt;0")</f>
        <v>2</v>
      </c>
    </row>
    <row r="69" spans="1:11" ht="16.5">
      <c r="A69" s="38" t="s">
        <v>567</v>
      </c>
      <c r="B69" s="71" t="s">
        <v>345</v>
      </c>
      <c r="C69" s="78" t="s">
        <v>336</v>
      </c>
      <c r="D69" s="46" t="s">
        <v>333</v>
      </c>
      <c r="E69" s="58">
        <f t="shared" si="3"/>
        <v>13</v>
      </c>
      <c r="F69" s="23">
        <v>9</v>
      </c>
      <c r="G69" s="23">
        <v>4</v>
      </c>
      <c r="H69" s="23">
        <v>0</v>
      </c>
      <c r="I69" s="23"/>
      <c r="K69" s="5">
        <f t="shared" si="4"/>
        <v>2</v>
      </c>
    </row>
    <row r="70" spans="1:11" ht="16.5">
      <c r="A70" s="38" t="s">
        <v>568</v>
      </c>
      <c r="B70" s="71" t="s">
        <v>357</v>
      </c>
      <c r="C70" s="77" t="s">
        <v>353</v>
      </c>
      <c r="D70" s="37" t="s">
        <v>354</v>
      </c>
      <c r="E70" s="58">
        <f t="shared" si="3"/>
        <v>12</v>
      </c>
      <c r="F70" s="23">
        <v>6</v>
      </c>
      <c r="G70" s="23">
        <v>2</v>
      </c>
      <c r="H70" s="23">
        <v>4</v>
      </c>
      <c r="I70" s="23"/>
      <c r="K70" s="5">
        <f t="shared" si="4"/>
        <v>3</v>
      </c>
    </row>
    <row r="71" spans="1:11" ht="16.5">
      <c r="A71" s="38" t="s">
        <v>569</v>
      </c>
      <c r="B71" s="71" t="s">
        <v>370</v>
      </c>
      <c r="C71" s="79" t="s">
        <v>363</v>
      </c>
      <c r="D71" s="46" t="s">
        <v>361</v>
      </c>
      <c r="E71" s="58">
        <f t="shared" si="3"/>
        <v>12</v>
      </c>
      <c r="F71" s="73">
        <v>5</v>
      </c>
      <c r="G71" s="23">
        <v>4</v>
      </c>
      <c r="H71" s="23">
        <v>3</v>
      </c>
      <c r="I71" s="23"/>
      <c r="K71" s="5">
        <f t="shared" si="4"/>
        <v>3</v>
      </c>
    </row>
    <row r="72" spans="1:11" ht="16.5">
      <c r="A72" s="38" t="s">
        <v>570</v>
      </c>
      <c r="B72" s="71" t="s">
        <v>189</v>
      </c>
      <c r="C72" s="79" t="s">
        <v>176</v>
      </c>
      <c r="D72" s="46" t="s">
        <v>178</v>
      </c>
      <c r="E72" s="58">
        <f t="shared" si="3"/>
        <v>12</v>
      </c>
      <c r="F72" s="73">
        <v>7</v>
      </c>
      <c r="G72" s="23">
        <v>5</v>
      </c>
      <c r="H72" s="23">
        <v>0</v>
      </c>
      <c r="I72" s="23"/>
      <c r="K72" s="5">
        <f t="shared" si="4"/>
        <v>2</v>
      </c>
    </row>
    <row r="73" spans="1:11" ht="16.5">
      <c r="A73" s="38" t="s">
        <v>571</v>
      </c>
      <c r="B73" s="71" t="s">
        <v>238</v>
      </c>
      <c r="C73" s="149" t="s">
        <v>239</v>
      </c>
      <c r="D73" s="37" t="s">
        <v>244</v>
      </c>
      <c r="E73" s="58">
        <f t="shared" si="3"/>
        <v>12</v>
      </c>
      <c r="F73" s="73">
        <v>12</v>
      </c>
      <c r="G73" s="23">
        <v>0</v>
      </c>
      <c r="H73" s="23">
        <v>0</v>
      </c>
      <c r="I73" s="23"/>
      <c r="K73" s="5">
        <f t="shared" si="4"/>
        <v>1</v>
      </c>
    </row>
    <row r="74" spans="1:11" ht="16.5">
      <c r="A74" s="38" t="s">
        <v>498</v>
      </c>
      <c r="B74" s="71" t="s">
        <v>301</v>
      </c>
      <c r="C74" s="149" t="s">
        <v>302</v>
      </c>
      <c r="D74" s="135" t="s">
        <v>274</v>
      </c>
      <c r="E74" s="58">
        <f t="shared" si="3"/>
        <v>11</v>
      </c>
      <c r="F74" s="73">
        <v>5</v>
      </c>
      <c r="G74" s="23">
        <v>0</v>
      </c>
      <c r="H74" s="23">
        <v>6</v>
      </c>
      <c r="I74" s="23"/>
      <c r="K74" s="5">
        <f t="shared" si="4"/>
        <v>2</v>
      </c>
    </row>
    <row r="75" spans="1:11" ht="16.5">
      <c r="A75" s="38" t="s">
        <v>572</v>
      </c>
      <c r="B75" s="71" t="s">
        <v>255</v>
      </c>
      <c r="C75" s="6" t="s">
        <v>252</v>
      </c>
      <c r="D75" s="6" t="s">
        <v>251</v>
      </c>
      <c r="E75" s="58">
        <f t="shared" si="3"/>
        <v>11</v>
      </c>
      <c r="F75" s="61">
        <v>3</v>
      </c>
      <c r="G75" s="23">
        <v>3</v>
      </c>
      <c r="H75" s="23">
        <v>5</v>
      </c>
      <c r="I75" s="23"/>
      <c r="K75" s="5">
        <f t="shared" si="4"/>
        <v>3</v>
      </c>
    </row>
    <row r="76" spans="1:11" ht="16.5">
      <c r="A76" s="38" t="s">
        <v>573</v>
      </c>
      <c r="B76" s="71" t="s">
        <v>283</v>
      </c>
      <c r="C76" s="35" t="s">
        <v>284</v>
      </c>
      <c r="D76" s="35" t="s">
        <v>274</v>
      </c>
      <c r="E76" s="58">
        <f t="shared" si="3"/>
        <v>11</v>
      </c>
      <c r="F76" s="23">
        <v>6</v>
      </c>
      <c r="G76" s="23">
        <v>0</v>
      </c>
      <c r="H76" s="23">
        <v>5</v>
      </c>
      <c r="I76" s="23"/>
      <c r="K76" s="5">
        <f t="shared" si="4"/>
        <v>2</v>
      </c>
    </row>
    <row r="77" spans="1:11" ht="16.5">
      <c r="A77" s="38" t="s">
        <v>507</v>
      </c>
      <c r="B77" s="71" t="s">
        <v>190</v>
      </c>
      <c r="C77" s="6" t="s">
        <v>177</v>
      </c>
      <c r="D77" s="6" t="s">
        <v>178</v>
      </c>
      <c r="E77" s="58">
        <f t="shared" si="3"/>
        <v>11</v>
      </c>
      <c r="F77" s="61">
        <v>5</v>
      </c>
      <c r="G77" s="23">
        <v>4</v>
      </c>
      <c r="H77" s="23">
        <v>2</v>
      </c>
      <c r="I77" s="23"/>
      <c r="K77" s="5">
        <f t="shared" si="4"/>
        <v>3</v>
      </c>
    </row>
    <row r="78" spans="1:11" ht="16.5">
      <c r="A78" s="38" t="s">
        <v>574</v>
      </c>
      <c r="B78" s="71" t="s">
        <v>163</v>
      </c>
      <c r="C78" s="6" t="s">
        <v>164</v>
      </c>
      <c r="D78" s="6" t="s">
        <v>165</v>
      </c>
      <c r="E78" s="58">
        <f t="shared" si="3"/>
        <v>11</v>
      </c>
      <c r="F78" s="61">
        <v>6</v>
      </c>
      <c r="G78" s="23">
        <v>5</v>
      </c>
      <c r="H78" s="23">
        <v>0</v>
      </c>
      <c r="I78" s="23"/>
      <c r="K78" s="5">
        <f t="shared" si="4"/>
        <v>2</v>
      </c>
    </row>
    <row r="79" spans="1:11" ht="16.5">
      <c r="A79" s="38" t="s">
        <v>499</v>
      </c>
      <c r="B79" s="71" t="s">
        <v>344</v>
      </c>
      <c r="C79" s="35" t="s">
        <v>335</v>
      </c>
      <c r="D79" s="35" t="s">
        <v>333</v>
      </c>
      <c r="E79" s="58">
        <f t="shared" si="3"/>
        <v>11</v>
      </c>
      <c r="F79" s="23">
        <v>7</v>
      </c>
      <c r="G79" s="23">
        <v>4</v>
      </c>
      <c r="H79" s="23">
        <v>0</v>
      </c>
      <c r="I79" s="23"/>
      <c r="K79" s="5">
        <f t="shared" si="4"/>
        <v>2</v>
      </c>
    </row>
    <row r="80" spans="1:11" ht="16.5">
      <c r="A80" s="38" t="s">
        <v>575</v>
      </c>
      <c r="B80" s="71" t="s">
        <v>144</v>
      </c>
      <c r="C80" s="6" t="s">
        <v>145</v>
      </c>
      <c r="D80" s="6" t="s">
        <v>146</v>
      </c>
      <c r="E80" s="58">
        <f t="shared" si="3"/>
        <v>11</v>
      </c>
      <c r="F80" s="23">
        <v>11</v>
      </c>
      <c r="G80" s="23">
        <v>0</v>
      </c>
      <c r="H80" s="23">
        <v>0</v>
      </c>
      <c r="I80" s="23"/>
      <c r="K80" s="5">
        <f t="shared" si="4"/>
        <v>1</v>
      </c>
    </row>
    <row r="81" spans="1:11" ht="16.5">
      <c r="A81" s="38" t="s">
        <v>694</v>
      </c>
      <c r="B81" s="71" t="s">
        <v>432</v>
      </c>
      <c r="C81" s="6" t="s">
        <v>429</v>
      </c>
      <c r="D81" s="6" t="s">
        <v>178</v>
      </c>
      <c r="E81" s="58">
        <f t="shared" si="3"/>
        <v>10</v>
      </c>
      <c r="F81" s="61">
        <v>0</v>
      </c>
      <c r="G81" s="23">
        <v>3</v>
      </c>
      <c r="H81" s="23">
        <v>7</v>
      </c>
      <c r="I81" s="23"/>
      <c r="K81" s="5">
        <f t="shared" si="4"/>
        <v>2</v>
      </c>
    </row>
    <row r="82" spans="1:11" ht="16.5">
      <c r="A82" s="38" t="s">
        <v>694</v>
      </c>
      <c r="B82" s="71" t="s">
        <v>433</v>
      </c>
      <c r="C82" s="6" t="s">
        <v>430</v>
      </c>
      <c r="D82" s="6" t="s">
        <v>178</v>
      </c>
      <c r="E82" s="58">
        <f t="shared" si="3"/>
        <v>10</v>
      </c>
      <c r="F82" s="61">
        <v>0</v>
      </c>
      <c r="G82" s="23">
        <v>3</v>
      </c>
      <c r="H82" s="23">
        <v>7</v>
      </c>
      <c r="I82" s="23"/>
      <c r="K82" s="5">
        <f t="shared" si="4"/>
        <v>2</v>
      </c>
    </row>
    <row r="83" spans="1:11" ht="16.5">
      <c r="A83" s="38" t="s">
        <v>578</v>
      </c>
      <c r="B83" s="71" t="s">
        <v>185</v>
      </c>
      <c r="C83" s="6" t="s">
        <v>172</v>
      </c>
      <c r="D83" s="6" t="s">
        <v>178</v>
      </c>
      <c r="E83" s="58">
        <f t="shared" si="3"/>
        <v>10</v>
      </c>
      <c r="F83" s="62">
        <v>3</v>
      </c>
      <c r="G83" s="23">
        <v>2</v>
      </c>
      <c r="H83" s="23">
        <v>5</v>
      </c>
      <c r="I83" s="23"/>
      <c r="K83" s="5">
        <f t="shared" si="4"/>
        <v>3</v>
      </c>
    </row>
    <row r="84" spans="1:11" ht="16.5">
      <c r="A84" s="38" t="s">
        <v>579</v>
      </c>
      <c r="B84" s="71" t="s">
        <v>150</v>
      </c>
      <c r="C84" s="6" t="s">
        <v>148</v>
      </c>
      <c r="D84" s="6" t="s">
        <v>152</v>
      </c>
      <c r="E84" s="58">
        <f t="shared" si="3"/>
        <v>10</v>
      </c>
      <c r="F84" s="61">
        <v>2</v>
      </c>
      <c r="G84" s="23">
        <v>4</v>
      </c>
      <c r="H84" s="23">
        <v>4</v>
      </c>
      <c r="I84" s="23"/>
      <c r="K84" s="5">
        <f t="shared" si="4"/>
        <v>3</v>
      </c>
    </row>
    <row r="85" spans="1:11" ht="16.5">
      <c r="A85" s="38" t="s">
        <v>580</v>
      </c>
      <c r="B85" s="71" t="s">
        <v>74</v>
      </c>
      <c r="C85" s="40" t="s">
        <v>63</v>
      </c>
      <c r="D85" s="35" t="s">
        <v>70</v>
      </c>
      <c r="E85" s="58">
        <f t="shared" si="3"/>
        <v>10</v>
      </c>
      <c r="F85" s="23">
        <v>6</v>
      </c>
      <c r="G85" s="23">
        <v>0</v>
      </c>
      <c r="H85" s="23">
        <v>4</v>
      </c>
      <c r="I85" s="23"/>
      <c r="K85" s="5">
        <f t="shared" si="4"/>
        <v>2</v>
      </c>
    </row>
    <row r="86" spans="1:11" ht="16.5">
      <c r="A86" s="38" t="s">
        <v>500</v>
      </c>
      <c r="B86" s="71" t="s">
        <v>188</v>
      </c>
      <c r="C86" s="39" t="s">
        <v>175</v>
      </c>
      <c r="D86" s="39" t="s">
        <v>178</v>
      </c>
      <c r="E86" s="58">
        <f t="shared" si="3"/>
        <v>10</v>
      </c>
      <c r="F86" s="23">
        <v>3</v>
      </c>
      <c r="G86" s="23">
        <v>4</v>
      </c>
      <c r="H86" s="23">
        <v>3</v>
      </c>
      <c r="I86" s="23"/>
      <c r="K86" s="5">
        <f t="shared" si="4"/>
        <v>3</v>
      </c>
    </row>
    <row r="87" spans="1:11" ht="16.5">
      <c r="A87" s="38" t="s">
        <v>581</v>
      </c>
      <c r="B87" s="71" t="s">
        <v>54</v>
      </c>
      <c r="C87" s="40" t="s">
        <v>44</v>
      </c>
      <c r="D87" s="35" t="s">
        <v>45</v>
      </c>
      <c r="E87" s="58">
        <f t="shared" si="3"/>
        <v>10</v>
      </c>
      <c r="F87" s="23">
        <v>7</v>
      </c>
      <c r="G87" s="23">
        <v>3</v>
      </c>
      <c r="H87" s="23">
        <v>0</v>
      </c>
      <c r="I87" s="23"/>
      <c r="K87" s="5">
        <f t="shared" si="4"/>
        <v>2</v>
      </c>
    </row>
    <row r="88" spans="1:11" ht="16.5">
      <c r="A88" s="38" t="s">
        <v>582</v>
      </c>
      <c r="B88" s="71" t="s">
        <v>291</v>
      </c>
      <c r="C88" s="6" t="s">
        <v>292</v>
      </c>
      <c r="D88" s="6" t="s">
        <v>274</v>
      </c>
      <c r="E88" s="58">
        <f t="shared" si="3"/>
        <v>10</v>
      </c>
      <c r="F88" s="61">
        <v>10</v>
      </c>
      <c r="G88" s="23">
        <v>0</v>
      </c>
      <c r="H88" s="23">
        <v>0</v>
      </c>
      <c r="I88" s="23"/>
      <c r="K88" s="5">
        <f t="shared" si="4"/>
        <v>1</v>
      </c>
    </row>
    <row r="89" spans="1:11" ht="16.5">
      <c r="A89" s="38" t="s">
        <v>583</v>
      </c>
      <c r="B89" s="71" t="s">
        <v>403</v>
      </c>
      <c r="C89" s="6" t="s">
        <v>394</v>
      </c>
      <c r="D89" s="6" t="s">
        <v>386</v>
      </c>
      <c r="E89" s="58">
        <f t="shared" si="3"/>
        <v>9</v>
      </c>
      <c r="F89" s="23">
        <v>3</v>
      </c>
      <c r="G89" s="23">
        <v>0</v>
      </c>
      <c r="H89" s="23">
        <v>6</v>
      </c>
      <c r="I89" s="23"/>
      <c r="K89" s="5">
        <f t="shared" si="4"/>
        <v>2</v>
      </c>
    </row>
    <row r="90" spans="1:11" ht="16.5">
      <c r="A90" s="38" t="s">
        <v>695</v>
      </c>
      <c r="B90" s="71" t="s">
        <v>275</v>
      </c>
      <c r="C90" s="6" t="s">
        <v>276</v>
      </c>
      <c r="D90" s="6" t="s">
        <v>274</v>
      </c>
      <c r="E90" s="58">
        <f t="shared" si="3"/>
        <v>9</v>
      </c>
      <c r="F90" s="61">
        <v>5</v>
      </c>
      <c r="G90" s="23">
        <v>0</v>
      </c>
      <c r="H90" s="23">
        <v>4</v>
      </c>
      <c r="I90" s="23"/>
      <c r="K90" s="5">
        <f t="shared" si="4"/>
        <v>2</v>
      </c>
    </row>
    <row r="91" spans="1:11" ht="16.5">
      <c r="A91" s="38" t="s">
        <v>695</v>
      </c>
      <c r="B91" s="71" t="s">
        <v>293</v>
      </c>
      <c r="C91" s="35" t="s">
        <v>294</v>
      </c>
      <c r="D91" s="35" t="s">
        <v>274</v>
      </c>
      <c r="E91" s="58">
        <f t="shared" si="3"/>
        <v>9</v>
      </c>
      <c r="F91" s="23">
        <v>5</v>
      </c>
      <c r="G91" s="23">
        <v>0</v>
      </c>
      <c r="H91" s="23">
        <v>4</v>
      </c>
      <c r="I91" s="23"/>
      <c r="K91" s="5">
        <f t="shared" si="4"/>
        <v>2</v>
      </c>
    </row>
    <row r="92" spans="1:11" ht="16.5">
      <c r="A92" s="38" t="s">
        <v>586</v>
      </c>
      <c r="B92" s="71" t="s">
        <v>186</v>
      </c>
      <c r="C92" s="35" t="s">
        <v>173</v>
      </c>
      <c r="D92" s="35" t="s">
        <v>178</v>
      </c>
      <c r="E92" s="58">
        <f t="shared" si="3"/>
        <v>9</v>
      </c>
      <c r="F92" s="23">
        <v>5</v>
      </c>
      <c r="G92" s="23">
        <v>4</v>
      </c>
      <c r="H92" s="23">
        <v>0</v>
      </c>
      <c r="I92" s="23"/>
      <c r="K92" s="5">
        <f t="shared" si="4"/>
        <v>2</v>
      </c>
    </row>
    <row r="93" spans="1:11" ht="16.5">
      <c r="A93" s="38" t="s">
        <v>587</v>
      </c>
      <c r="B93" s="71" t="s">
        <v>34</v>
      </c>
      <c r="C93" s="6" t="s">
        <v>31</v>
      </c>
      <c r="D93" s="6" t="s">
        <v>32</v>
      </c>
      <c r="E93" s="58">
        <f t="shared" si="3"/>
        <v>9</v>
      </c>
      <c r="F93" s="62">
        <v>9</v>
      </c>
      <c r="G93" s="23">
        <v>0</v>
      </c>
      <c r="H93" s="23">
        <v>0</v>
      </c>
      <c r="I93" s="23"/>
      <c r="K93" s="5">
        <f t="shared" si="4"/>
        <v>1</v>
      </c>
    </row>
    <row r="94" spans="1:11" ht="16.5">
      <c r="A94" s="38" t="s">
        <v>588</v>
      </c>
      <c r="B94" s="71" t="s">
        <v>396</v>
      </c>
      <c r="C94" s="35" t="s">
        <v>387</v>
      </c>
      <c r="D94" s="35" t="s">
        <v>386</v>
      </c>
      <c r="E94" s="58">
        <f t="shared" si="3"/>
        <v>8</v>
      </c>
      <c r="F94" s="23">
        <v>4</v>
      </c>
      <c r="G94" s="23">
        <v>0</v>
      </c>
      <c r="H94" s="23">
        <v>4</v>
      </c>
      <c r="I94" s="23"/>
      <c r="K94" s="5">
        <f t="shared" si="4"/>
        <v>2</v>
      </c>
    </row>
    <row r="95" spans="1:11" ht="16.5">
      <c r="A95" s="38" t="s">
        <v>589</v>
      </c>
      <c r="B95" s="71" t="s">
        <v>37</v>
      </c>
      <c r="C95" s="35" t="s">
        <v>36</v>
      </c>
      <c r="D95" s="35" t="s">
        <v>39</v>
      </c>
      <c r="E95" s="58">
        <f t="shared" si="3"/>
        <v>8</v>
      </c>
      <c r="F95" s="23">
        <v>3</v>
      </c>
      <c r="G95" s="23">
        <v>3</v>
      </c>
      <c r="H95" s="23">
        <v>2</v>
      </c>
      <c r="I95" s="23"/>
      <c r="K95" s="5">
        <f t="shared" si="4"/>
        <v>3</v>
      </c>
    </row>
    <row r="96" spans="1:11" ht="16.5">
      <c r="A96" s="38" t="s">
        <v>590</v>
      </c>
      <c r="B96" s="71" t="s">
        <v>212</v>
      </c>
      <c r="C96" s="39" t="s">
        <v>545</v>
      </c>
      <c r="D96" s="39" t="s">
        <v>237</v>
      </c>
      <c r="E96" s="58">
        <f t="shared" si="3"/>
        <v>8</v>
      </c>
      <c r="F96" s="23">
        <v>6</v>
      </c>
      <c r="G96" s="23">
        <v>0</v>
      </c>
      <c r="H96" s="23">
        <v>2</v>
      </c>
      <c r="I96" s="23"/>
      <c r="K96" s="5">
        <f t="shared" si="4"/>
        <v>2</v>
      </c>
    </row>
    <row r="97" spans="1:11" ht="16.5">
      <c r="A97" s="38" t="s">
        <v>591</v>
      </c>
      <c r="B97" s="71" t="s">
        <v>240</v>
      </c>
      <c r="C97" s="6" t="s">
        <v>241</v>
      </c>
      <c r="D97" s="6" t="s">
        <v>244</v>
      </c>
      <c r="E97" s="58">
        <f t="shared" si="3"/>
        <v>8</v>
      </c>
      <c r="F97" s="61">
        <v>8</v>
      </c>
      <c r="G97" s="23">
        <v>0</v>
      </c>
      <c r="H97" s="23">
        <v>0</v>
      </c>
      <c r="I97" s="23"/>
      <c r="K97" s="5">
        <f t="shared" si="4"/>
        <v>1</v>
      </c>
    </row>
    <row r="98" spans="1:11" ht="16.5">
      <c r="A98" s="38" t="s">
        <v>592</v>
      </c>
      <c r="B98" s="71" t="s">
        <v>297</v>
      </c>
      <c r="C98" s="6" t="s">
        <v>298</v>
      </c>
      <c r="D98" s="6" t="s">
        <v>274</v>
      </c>
      <c r="E98" s="58">
        <f t="shared" si="3"/>
        <v>7</v>
      </c>
      <c r="F98" s="23">
        <v>3</v>
      </c>
      <c r="G98" s="23">
        <v>0</v>
      </c>
      <c r="H98" s="23">
        <v>4</v>
      </c>
      <c r="I98" s="23"/>
      <c r="K98" s="5">
        <f t="shared" si="4"/>
        <v>2</v>
      </c>
    </row>
    <row r="99" spans="1:11" ht="16.5">
      <c r="A99" s="38" t="s">
        <v>593</v>
      </c>
      <c r="B99" s="71" t="s">
        <v>447</v>
      </c>
      <c r="C99" s="42" t="s">
        <v>445</v>
      </c>
      <c r="D99" s="6" t="s">
        <v>354</v>
      </c>
      <c r="E99" s="58">
        <f aca="true" t="shared" si="5" ref="E99:E130">SUM(F99:I99)</f>
        <v>7</v>
      </c>
      <c r="F99" s="62">
        <v>0</v>
      </c>
      <c r="G99" s="23">
        <v>4</v>
      </c>
      <c r="H99" s="23">
        <v>3</v>
      </c>
      <c r="I99" s="23"/>
      <c r="K99" s="5">
        <f t="shared" si="4"/>
        <v>2</v>
      </c>
    </row>
    <row r="100" spans="1:11" ht="16.5">
      <c r="A100" s="38" t="s">
        <v>501</v>
      </c>
      <c r="B100" s="71" t="s">
        <v>52</v>
      </c>
      <c r="C100" s="35" t="s">
        <v>410</v>
      </c>
      <c r="D100" s="35" t="s">
        <v>39</v>
      </c>
      <c r="E100" s="58">
        <f t="shared" si="5"/>
        <v>7</v>
      </c>
      <c r="F100" s="23">
        <v>3</v>
      </c>
      <c r="G100" s="23">
        <v>1</v>
      </c>
      <c r="H100" s="23">
        <v>3</v>
      </c>
      <c r="I100" s="23"/>
      <c r="K100" s="5">
        <f t="shared" si="4"/>
        <v>3</v>
      </c>
    </row>
    <row r="101" spans="1:11" ht="16.5">
      <c r="A101" s="38" t="s">
        <v>696</v>
      </c>
      <c r="B101" s="71" t="s">
        <v>402</v>
      </c>
      <c r="C101" s="35" t="s">
        <v>393</v>
      </c>
      <c r="D101" s="35" t="s">
        <v>386</v>
      </c>
      <c r="E101" s="58">
        <f t="shared" si="5"/>
        <v>7</v>
      </c>
      <c r="F101" s="23">
        <v>4</v>
      </c>
      <c r="G101" s="23">
        <v>0</v>
      </c>
      <c r="H101" s="23">
        <v>3</v>
      </c>
      <c r="I101" s="23"/>
      <c r="K101" s="5">
        <f t="shared" si="4"/>
        <v>2</v>
      </c>
    </row>
    <row r="102" spans="1:11" ht="16.5">
      <c r="A102" s="38" t="s">
        <v>696</v>
      </c>
      <c r="B102" s="71" t="s">
        <v>76</v>
      </c>
      <c r="C102" s="6" t="s">
        <v>65</v>
      </c>
      <c r="D102" s="6" t="s">
        <v>70</v>
      </c>
      <c r="E102" s="58">
        <f t="shared" si="5"/>
        <v>7</v>
      </c>
      <c r="F102" s="61">
        <v>4</v>
      </c>
      <c r="G102" s="23">
        <v>0</v>
      </c>
      <c r="H102" s="23">
        <v>3</v>
      </c>
      <c r="I102" s="23"/>
      <c r="K102" s="5">
        <f t="shared" si="4"/>
        <v>2</v>
      </c>
    </row>
    <row r="103" spans="1:11" ht="16.5">
      <c r="A103" s="38" t="s">
        <v>650</v>
      </c>
      <c r="B103" s="71" t="s">
        <v>441</v>
      </c>
      <c r="C103" s="42" t="s">
        <v>442</v>
      </c>
      <c r="D103" s="6" t="s">
        <v>274</v>
      </c>
      <c r="E103" s="58">
        <f t="shared" si="5"/>
        <v>7</v>
      </c>
      <c r="F103" s="61">
        <v>0</v>
      </c>
      <c r="G103" s="23">
        <v>5</v>
      </c>
      <c r="H103" s="23">
        <v>2</v>
      </c>
      <c r="I103" s="23"/>
      <c r="K103" s="5">
        <f t="shared" si="4"/>
        <v>2</v>
      </c>
    </row>
    <row r="104" spans="1:11" ht="16.5">
      <c r="A104" s="38" t="s">
        <v>596</v>
      </c>
      <c r="B104" s="71" t="s">
        <v>55</v>
      </c>
      <c r="C104" s="6" t="s">
        <v>46</v>
      </c>
      <c r="D104" s="6" t="s">
        <v>39</v>
      </c>
      <c r="E104" s="58">
        <f t="shared" si="5"/>
        <v>7</v>
      </c>
      <c r="F104" s="62">
        <v>4</v>
      </c>
      <c r="G104" s="23">
        <v>1</v>
      </c>
      <c r="H104" s="23">
        <v>2</v>
      </c>
      <c r="I104" s="23"/>
      <c r="K104" s="5">
        <f t="shared" si="4"/>
        <v>3</v>
      </c>
    </row>
    <row r="105" spans="1:11" ht="16.5">
      <c r="A105" s="38" t="s">
        <v>597</v>
      </c>
      <c r="B105" s="71" t="s">
        <v>48</v>
      </c>
      <c r="C105" s="35" t="s">
        <v>40</v>
      </c>
      <c r="D105" s="35" t="s">
        <v>39</v>
      </c>
      <c r="E105" s="58">
        <f t="shared" si="5"/>
        <v>7</v>
      </c>
      <c r="F105" s="23">
        <v>5</v>
      </c>
      <c r="G105" s="23">
        <v>2</v>
      </c>
      <c r="H105" s="23">
        <v>0</v>
      </c>
      <c r="I105" s="23"/>
      <c r="K105" s="5">
        <f t="shared" si="4"/>
        <v>2</v>
      </c>
    </row>
    <row r="106" spans="1:11" ht="16.5">
      <c r="A106" s="38" t="s">
        <v>502</v>
      </c>
      <c r="B106" s="71" t="s">
        <v>231</v>
      </c>
      <c r="C106" s="35" t="s">
        <v>232</v>
      </c>
      <c r="D106" s="35" t="s">
        <v>237</v>
      </c>
      <c r="E106" s="58">
        <f t="shared" si="5"/>
        <v>7</v>
      </c>
      <c r="F106" s="23">
        <v>7</v>
      </c>
      <c r="G106" s="23">
        <v>0</v>
      </c>
      <c r="H106" s="23">
        <v>0</v>
      </c>
      <c r="I106" s="23"/>
      <c r="K106" s="5">
        <f t="shared" si="4"/>
        <v>1</v>
      </c>
    </row>
    <row r="107" spans="1:11" ht="16.5">
      <c r="A107" s="38" t="s">
        <v>598</v>
      </c>
      <c r="B107" s="66" t="s">
        <v>425</v>
      </c>
      <c r="C107" s="50" t="s">
        <v>426</v>
      </c>
      <c r="D107" s="35" t="s">
        <v>422</v>
      </c>
      <c r="E107" s="58">
        <f t="shared" si="5"/>
        <v>6</v>
      </c>
      <c r="F107" s="23">
        <v>0</v>
      </c>
      <c r="G107" s="23">
        <v>2</v>
      </c>
      <c r="H107" s="23">
        <v>4</v>
      </c>
      <c r="I107" s="23"/>
      <c r="K107" s="5">
        <f t="shared" si="4"/>
        <v>2</v>
      </c>
    </row>
    <row r="108" spans="1:11" ht="16.5">
      <c r="A108" s="38" t="s">
        <v>651</v>
      </c>
      <c r="B108" s="71" t="s">
        <v>142</v>
      </c>
      <c r="C108" s="6" t="s">
        <v>143</v>
      </c>
      <c r="D108" s="6" t="s">
        <v>146</v>
      </c>
      <c r="E108" s="58">
        <f t="shared" si="5"/>
        <v>6</v>
      </c>
      <c r="F108" s="62">
        <v>1</v>
      </c>
      <c r="G108" s="23">
        <v>3</v>
      </c>
      <c r="H108" s="23">
        <v>2</v>
      </c>
      <c r="I108" s="23"/>
      <c r="K108" s="5">
        <f t="shared" si="4"/>
        <v>3</v>
      </c>
    </row>
    <row r="109" spans="1:11" ht="16.5">
      <c r="A109" s="38" t="s">
        <v>599</v>
      </c>
      <c r="B109" s="71" t="s">
        <v>427</v>
      </c>
      <c r="C109" s="42" t="s">
        <v>428</v>
      </c>
      <c r="D109" s="6" t="s">
        <v>146</v>
      </c>
      <c r="E109" s="58">
        <f t="shared" si="5"/>
        <v>6</v>
      </c>
      <c r="F109" s="23">
        <v>0</v>
      </c>
      <c r="G109" s="23">
        <v>6</v>
      </c>
      <c r="H109" s="23">
        <v>0</v>
      </c>
      <c r="I109" s="23"/>
      <c r="K109" s="5">
        <f t="shared" si="4"/>
        <v>1</v>
      </c>
    </row>
    <row r="110" spans="1:11" ht="16.5">
      <c r="A110" s="38" t="s">
        <v>600</v>
      </c>
      <c r="B110" s="71" t="s">
        <v>342</v>
      </c>
      <c r="C110" s="6" t="s">
        <v>332</v>
      </c>
      <c r="D110" s="6" t="s">
        <v>333</v>
      </c>
      <c r="E110" s="58">
        <f t="shared" si="5"/>
        <v>6</v>
      </c>
      <c r="F110" s="61">
        <v>3</v>
      </c>
      <c r="G110" s="23">
        <v>3</v>
      </c>
      <c r="H110" s="23">
        <v>0</v>
      </c>
      <c r="I110" s="23"/>
      <c r="K110" s="5">
        <f t="shared" si="4"/>
        <v>2</v>
      </c>
    </row>
    <row r="111" spans="1:11" ht="16.5">
      <c r="A111" s="38" t="s">
        <v>697</v>
      </c>
      <c r="B111" s="71" t="s">
        <v>233</v>
      </c>
      <c r="C111" s="35" t="s">
        <v>234</v>
      </c>
      <c r="D111" s="35" t="s">
        <v>237</v>
      </c>
      <c r="E111" s="58">
        <f t="shared" si="5"/>
        <v>6</v>
      </c>
      <c r="F111" s="23">
        <v>6</v>
      </c>
      <c r="G111" s="23">
        <v>0</v>
      </c>
      <c r="H111" s="23">
        <v>0</v>
      </c>
      <c r="I111" s="23"/>
      <c r="K111" s="5">
        <f t="shared" si="4"/>
        <v>1</v>
      </c>
    </row>
    <row r="112" spans="1:11" ht="16.5">
      <c r="A112" s="38" t="s">
        <v>697</v>
      </c>
      <c r="B112" s="71" t="s">
        <v>305</v>
      </c>
      <c r="C112" s="6" t="s">
        <v>306</v>
      </c>
      <c r="D112" s="6" t="s">
        <v>307</v>
      </c>
      <c r="E112" s="58">
        <f t="shared" si="5"/>
        <v>6</v>
      </c>
      <c r="F112" s="61">
        <v>6</v>
      </c>
      <c r="G112" s="23">
        <v>0</v>
      </c>
      <c r="H112" s="23">
        <v>0</v>
      </c>
      <c r="I112" s="23"/>
      <c r="K112" s="5">
        <f t="shared" si="4"/>
        <v>1</v>
      </c>
    </row>
    <row r="113" spans="1:11" ht="16.5">
      <c r="A113" s="38" t="s">
        <v>697</v>
      </c>
      <c r="B113" s="71" t="s">
        <v>50</v>
      </c>
      <c r="C113" s="35" t="s">
        <v>41</v>
      </c>
      <c r="D113" s="35" t="s">
        <v>39</v>
      </c>
      <c r="E113" s="58">
        <f t="shared" si="5"/>
        <v>6</v>
      </c>
      <c r="F113" s="23">
        <v>6</v>
      </c>
      <c r="G113" s="23">
        <v>0</v>
      </c>
      <c r="H113" s="23">
        <v>0</v>
      </c>
      <c r="I113" s="23"/>
      <c r="K113" s="5">
        <f t="shared" si="4"/>
        <v>1</v>
      </c>
    </row>
    <row r="114" spans="1:11" ht="16.5">
      <c r="A114" s="38" t="s">
        <v>697</v>
      </c>
      <c r="B114" s="71" t="s">
        <v>161</v>
      </c>
      <c r="C114" s="39" t="s">
        <v>162</v>
      </c>
      <c r="D114" s="39" t="s">
        <v>165</v>
      </c>
      <c r="E114" s="58">
        <f t="shared" si="5"/>
        <v>6</v>
      </c>
      <c r="F114" s="23">
        <v>6</v>
      </c>
      <c r="G114" s="23">
        <v>0</v>
      </c>
      <c r="H114" s="23">
        <v>0</v>
      </c>
      <c r="I114" s="23"/>
      <c r="K114" s="5">
        <f t="shared" si="4"/>
        <v>1</v>
      </c>
    </row>
    <row r="115" spans="1:11" ht="16.5">
      <c r="A115" s="38" t="s">
        <v>697</v>
      </c>
      <c r="B115" s="71" t="s">
        <v>369</v>
      </c>
      <c r="C115" s="6" t="s">
        <v>362</v>
      </c>
      <c r="D115" s="6" t="s">
        <v>361</v>
      </c>
      <c r="E115" s="58">
        <f t="shared" si="5"/>
        <v>6</v>
      </c>
      <c r="F115" s="61">
        <v>6</v>
      </c>
      <c r="G115" s="23">
        <v>0</v>
      </c>
      <c r="H115" s="23">
        <v>0</v>
      </c>
      <c r="I115" s="23"/>
      <c r="K115" s="5">
        <f t="shared" si="4"/>
        <v>1</v>
      </c>
    </row>
    <row r="116" spans="1:11" ht="16.5">
      <c r="A116" s="38" t="s">
        <v>697</v>
      </c>
      <c r="B116" s="71" t="s">
        <v>242</v>
      </c>
      <c r="C116" s="6" t="s">
        <v>243</v>
      </c>
      <c r="D116" s="42" t="s">
        <v>244</v>
      </c>
      <c r="E116" s="58">
        <f t="shared" si="5"/>
        <v>6</v>
      </c>
      <c r="F116" s="62">
        <v>6</v>
      </c>
      <c r="G116" s="23">
        <v>0</v>
      </c>
      <c r="H116" s="23">
        <v>0</v>
      </c>
      <c r="I116" s="23"/>
      <c r="K116" s="5">
        <f t="shared" si="4"/>
        <v>1</v>
      </c>
    </row>
    <row r="117" spans="1:11" ht="16.5">
      <c r="A117" s="38" t="s">
        <v>697</v>
      </c>
      <c r="B117" s="71" t="s">
        <v>200</v>
      </c>
      <c r="C117" s="35" t="s">
        <v>201</v>
      </c>
      <c r="D117" s="35" t="s">
        <v>204</v>
      </c>
      <c r="E117" s="58">
        <f t="shared" si="5"/>
        <v>6</v>
      </c>
      <c r="F117" s="23">
        <v>6</v>
      </c>
      <c r="G117" s="23">
        <v>0</v>
      </c>
      <c r="H117" s="23">
        <v>0</v>
      </c>
      <c r="I117" s="23"/>
      <c r="K117" s="5">
        <f t="shared" si="4"/>
        <v>1</v>
      </c>
    </row>
    <row r="118" spans="1:11" ht="16.5">
      <c r="A118" s="38" t="s">
        <v>653</v>
      </c>
      <c r="B118" s="71" t="s">
        <v>395</v>
      </c>
      <c r="C118" s="39" t="s">
        <v>385</v>
      </c>
      <c r="D118" s="39" t="s">
        <v>386</v>
      </c>
      <c r="E118" s="58">
        <f t="shared" si="5"/>
        <v>5</v>
      </c>
      <c r="F118" s="23">
        <v>2</v>
      </c>
      <c r="G118" s="23">
        <v>3</v>
      </c>
      <c r="H118" s="23">
        <v>0</v>
      </c>
      <c r="I118" s="23"/>
      <c r="K118" s="5">
        <f t="shared" si="4"/>
        <v>2</v>
      </c>
    </row>
    <row r="119" spans="1:11" ht="16.5">
      <c r="A119" s="38" t="s">
        <v>654</v>
      </c>
      <c r="B119" s="71" t="s">
        <v>155</v>
      </c>
      <c r="C119" s="6" t="s">
        <v>156</v>
      </c>
      <c r="D119" s="6" t="s">
        <v>165</v>
      </c>
      <c r="E119" s="58">
        <f t="shared" si="5"/>
        <v>5</v>
      </c>
      <c r="F119" s="61">
        <v>3</v>
      </c>
      <c r="G119" s="23">
        <v>2</v>
      </c>
      <c r="H119" s="23">
        <v>0</v>
      </c>
      <c r="I119" s="23"/>
      <c r="K119" s="5">
        <f t="shared" si="4"/>
        <v>2</v>
      </c>
    </row>
    <row r="120" spans="1:11" ht="16.5">
      <c r="A120" s="38" t="s">
        <v>655</v>
      </c>
      <c r="B120" s="71" t="s">
        <v>343</v>
      </c>
      <c r="C120" s="35" t="s">
        <v>334</v>
      </c>
      <c r="D120" s="35" t="s">
        <v>333</v>
      </c>
      <c r="E120" s="58">
        <f t="shared" si="5"/>
        <v>5</v>
      </c>
      <c r="F120" s="23">
        <v>4</v>
      </c>
      <c r="G120" s="23">
        <v>1</v>
      </c>
      <c r="H120" s="23">
        <v>0</v>
      </c>
      <c r="I120" s="23"/>
      <c r="K120" s="5">
        <f t="shared" si="4"/>
        <v>2</v>
      </c>
    </row>
    <row r="121" spans="1:11" ht="16.5">
      <c r="A121" s="38" t="s">
        <v>698</v>
      </c>
      <c r="B121" s="71" t="s">
        <v>56</v>
      </c>
      <c r="C121" s="35" t="s">
        <v>47</v>
      </c>
      <c r="D121" s="35" t="s">
        <v>39</v>
      </c>
      <c r="E121" s="58">
        <f t="shared" si="5"/>
        <v>5</v>
      </c>
      <c r="F121" s="23">
        <v>5</v>
      </c>
      <c r="G121" s="23">
        <v>0</v>
      </c>
      <c r="H121" s="23">
        <v>0</v>
      </c>
      <c r="I121" s="23"/>
      <c r="K121" s="5">
        <f t="shared" si="4"/>
        <v>1</v>
      </c>
    </row>
    <row r="122" spans="1:11" ht="16.5">
      <c r="A122" s="38" t="s">
        <v>698</v>
      </c>
      <c r="B122" s="71" t="s">
        <v>368</v>
      </c>
      <c r="C122" s="6" t="s">
        <v>360</v>
      </c>
      <c r="D122" s="6" t="s">
        <v>361</v>
      </c>
      <c r="E122" s="58">
        <f t="shared" si="5"/>
        <v>5</v>
      </c>
      <c r="F122" s="61">
        <v>5</v>
      </c>
      <c r="G122" s="23">
        <v>0</v>
      </c>
      <c r="H122" s="23">
        <v>0</v>
      </c>
      <c r="I122" s="23"/>
      <c r="K122" s="5">
        <f t="shared" si="4"/>
        <v>1</v>
      </c>
    </row>
    <row r="123" spans="1:11" ht="16.5">
      <c r="A123" s="38" t="s">
        <v>698</v>
      </c>
      <c r="B123" s="71" t="s">
        <v>373</v>
      </c>
      <c r="C123" s="35" t="s">
        <v>366</v>
      </c>
      <c r="D123" s="35" t="s">
        <v>361</v>
      </c>
      <c r="E123" s="58">
        <f t="shared" si="5"/>
        <v>5</v>
      </c>
      <c r="F123" s="23">
        <v>5</v>
      </c>
      <c r="G123" s="23">
        <v>0</v>
      </c>
      <c r="H123" s="23">
        <v>0</v>
      </c>
      <c r="I123" s="23"/>
      <c r="K123" s="5">
        <f t="shared" si="4"/>
        <v>1</v>
      </c>
    </row>
    <row r="124" spans="1:11" ht="16.5">
      <c r="A124" s="38" t="s">
        <v>698</v>
      </c>
      <c r="B124" s="71" t="s">
        <v>346</v>
      </c>
      <c r="C124" s="35" t="s">
        <v>337</v>
      </c>
      <c r="D124" s="35" t="s">
        <v>333</v>
      </c>
      <c r="E124" s="58">
        <f t="shared" si="5"/>
        <v>5</v>
      </c>
      <c r="F124" s="23">
        <v>5</v>
      </c>
      <c r="G124" s="23">
        <v>0</v>
      </c>
      <c r="H124" s="23">
        <v>0</v>
      </c>
      <c r="I124" s="23"/>
      <c r="K124" s="5">
        <f t="shared" si="4"/>
        <v>1</v>
      </c>
    </row>
    <row r="125" spans="1:11" ht="16.5">
      <c r="A125" s="38" t="s">
        <v>698</v>
      </c>
      <c r="B125" s="71" t="s">
        <v>348</v>
      </c>
      <c r="C125" s="35" t="s">
        <v>339</v>
      </c>
      <c r="D125" s="35" t="s">
        <v>340</v>
      </c>
      <c r="E125" s="58">
        <f t="shared" si="5"/>
        <v>5</v>
      </c>
      <c r="F125" s="23">
        <v>5</v>
      </c>
      <c r="G125" s="23">
        <v>0</v>
      </c>
      <c r="H125" s="23">
        <v>0</v>
      </c>
      <c r="I125" s="23"/>
      <c r="K125" s="5">
        <f t="shared" si="4"/>
        <v>1</v>
      </c>
    </row>
    <row r="126" spans="1:11" ht="16.5">
      <c r="A126" s="38" t="s">
        <v>614</v>
      </c>
      <c r="B126" s="71" t="s">
        <v>78</v>
      </c>
      <c r="C126" s="6" t="s">
        <v>67</v>
      </c>
      <c r="D126" s="6" t="s">
        <v>70</v>
      </c>
      <c r="E126" s="58">
        <f t="shared" si="5"/>
        <v>4</v>
      </c>
      <c r="F126" s="62">
        <v>3</v>
      </c>
      <c r="G126" s="23">
        <v>1</v>
      </c>
      <c r="H126" s="23">
        <v>0</v>
      </c>
      <c r="I126" s="23"/>
      <c r="K126" s="5">
        <f t="shared" si="4"/>
        <v>2</v>
      </c>
    </row>
    <row r="127" spans="1:11" ht="16.5">
      <c r="A127" s="38" t="s">
        <v>614</v>
      </c>
      <c r="B127" s="71" t="s">
        <v>80</v>
      </c>
      <c r="C127" s="35" t="s">
        <v>69</v>
      </c>
      <c r="D127" s="35" t="s">
        <v>70</v>
      </c>
      <c r="E127" s="58">
        <f t="shared" si="5"/>
        <v>4</v>
      </c>
      <c r="F127" s="23">
        <v>3</v>
      </c>
      <c r="G127" s="23">
        <v>1</v>
      </c>
      <c r="H127" s="23">
        <v>0</v>
      </c>
      <c r="I127" s="23"/>
      <c r="K127" s="5">
        <f t="shared" si="4"/>
        <v>2</v>
      </c>
    </row>
    <row r="128" spans="1:11" ht="16.5">
      <c r="A128" s="38" t="s">
        <v>699</v>
      </c>
      <c r="B128" s="71" t="s">
        <v>314</v>
      </c>
      <c r="C128" s="6" t="s">
        <v>315</v>
      </c>
      <c r="D128" s="6" t="s">
        <v>313</v>
      </c>
      <c r="E128" s="58">
        <f t="shared" si="5"/>
        <v>4</v>
      </c>
      <c r="F128" s="62">
        <v>4</v>
      </c>
      <c r="G128" s="23">
        <v>0</v>
      </c>
      <c r="H128" s="23">
        <v>0</v>
      </c>
      <c r="I128" s="23"/>
      <c r="K128" s="5">
        <f t="shared" si="4"/>
        <v>1</v>
      </c>
    </row>
    <row r="129" spans="1:11" ht="16.5">
      <c r="A129" s="38" t="s">
        <v>699</v>
      </c>
      <c r="B129" s="71" t="s">
        <v>359</v>
      </c>
      <c r="C129" s="6" t="s">
        <v>356</v>
      </c>
      <c r="D129" s="6" t="s">
        <v>354</v>
      </c>
      <c r="E129" s="58">
        <f t="shared" si="5"/>
        <v>4</v>
      </c>
      <c r="F129" s="62">
        <v>4</v>
      </c>
      <c r="G129" s="23">
        <v>0</v>
      </c>
      <c r="H129" s="23">
        <v>0</v>
      </c>
      <c r="I129" s="23"/>
      <c r="K129" s="5">
        <f t="shared" si="4"/>
        <v>1</v>
      </c>
    </row>
    <row r="130" spans="1:11" ht="16.5">
      <c r="A130" s="38" t="s">
        <v>699</v>
      </c>
      <c r="B130" s="71" t="s">
        <v>347</v>
      </c>
      <c r="C130" s="6" t="s">
        <v>338</v>
      </c>
      <c r="D130" s="6" t="s">
        <v>333</v>
      </c>
      <c r="E130" s="58">
        <f t="shared" si="5"/>
        <v>4</v>
      </c>
      <c r="F130" s="62">
        <v>4</v>
      </c>
      <c r="G130" s="23">
        <v>0</v>
      </c>
      <c r="H130" s="23">
        <v>0</v>
      </c>
      <c r="I130" s="23"/>
      <c r="K130" s="5">
        <f t="shared" si="4"/>
        <v>1</v>
      </c>
    </row>
    <row r="131" spans="1:11" ht="16.5">
      <c r="A131" s="38" t="s">
        <v>699</v>
      </c>
      <c r="B131" s="71" t="s">
        <v>209</v>
      </c>
      <c r="C131" s="26" t="s">
        <v>205</v>
      </c>
      <c r="D131" s="26" t="s">
        <v>208</v>
      </c>
      <c r="E131" s="58">
        <f aca="true" t="shared" si="6" ref="E131:E162">SUM(F131:I131)</f>
        <v>4</v>
      </c>
      <c r="F131" s="23">
        <v>4</v>
      </c>
      <c r="G131" s="23">
        <v>0</v>
      </c>
      <c r="H131" s="23">
        <v>0</v>
      </c>
      <c r="I131" s="23"/>
      <c r="K131" s="5">
        <f t="shared" si="4"/>
        <v>1</v>
      </c>
    </row>
    <row r="132" spans="1:11" ht="16.5">
      <c r="A132" s="38" t="s">
        <v>699</v>
      </c>
      <c r="B132" s="71" t="s">
        <v>210</v>
      </c>
      <c r="C132" s="6" t="s">
        <v>206</v>
      </c>
      <c r="D132" s="6" t="s">
        <v>208</v>
      </c>
      <c r="E132" s="58">
        <f t="shared" si="6"/>
        <v>4</v>
      </c>
      <c r="F132" s="62">
        <v>4</v>
      </c>
      <c r="G132" s="23">
        <v>0</v>
      </c>
      <c r="H132" s="23">
        <v>0</v>
      </c>
      <c r="I132" s="23"/>
      <c r="K132" s="5">
        <f aca="true" t="shared" si="7" ref="K132:K147">COUNTIF(F132:I132,"&gt;0")</f>
        <v>1</v>
      </c>
    </row>
    <row r="133" spans="1:11" ht="16.5">
      <c r="A133" s="38" t="s">
        <v>606</v>
      </c>
      <c r="B133" s="71" t="s">
        <v>412</v>
      </c>
      <c r="C133" s="42" t="s">
        <v>408</v>
      </c>
      <c r="D133" s="6" t="s">
        <v>39</v>
      </c>
      <c r="E133" s="58">
        <f t="shared" si="6"/>
        <v>3</v>
      </c>
      <c r="F133" s="62">
        <v>0</v>
      </c>
      <c r="G133" s="23">
        <v>3</v>
      </c>
      <c r="H133" s="23">
        <v>0</v>
      </c>
      <c r="I133" s="23"/>
      <c r="K133" s="5">
        <f t="shared" si="7"/>
        <v>1</v>
      </c>
    </row>
    <row r="134" spans="1:11" ht="16.5">
      <c r="A134" s="38" t="s">
        <v>670</v>
      </c>
      <c r="B134" s="71" t="s">
        <v>303</v>
      </c>
      <c r="C134" s="6" t="s">
        <v>304</v>
      </c>
      <c r="D134" s="6" t="s">
        <v>274</v>
      </c>
      <c r="E134" s="58">
        <f t="shared" si="6"/>
        <v>3</v>
      </c>
      <c r="F134" s="61">
        <v>2</v>
      </c>
      <c r="G134" s="23">
        <v>1</v>
      </c>
      <c r="H134" s="23">
        <v>0</v>
      </c>
      <c r="I134" s="23"/>
      <c r="K134" s="5">
        <f t="shared" si="7"/>
        <v>2</v>
      </c>
    </row>
    <row r="135" spans="1:11" ht="16.5">
      <c r="A135" s="38" t="s">
        <v>700</v>
      </c>
      <c r="B135" s="71" t="s">
        <v>35</v>
      </c>
      <c r="C135" s="6" t="s">
        <v>33</v>
      </c>
      <c r="D135" s="6" t="s">
        <v>32</v>
      </c>
      <c r="E135" s="58">
        <f t="shared" si="6"/>
        <v>3</v>
      </c>
      <c r="F135" s="23">
        <v>3</v>
      </c>
      <c r="G135" s="23">
        <v>0</v>
      </c>
      <c r="H135" s="23">
        <v>0</v>
      </c>
      <c r="I135" s="23"/>
      <c r="K135" s="5">
        <f t="shared" si="7"/>
        <v>1</v>
      </c>
    </row>
    <row r="136" spans="1:11" ht="16.5">
      <c r="A136" s="38" t="s">
        <v>700</v>
      </c>
      <c r="B136" s="71" t="s">
        <v>295</v>
      </c>
      <c r="C136" s="6" t="s">
        <v>296</v>
      </c>
      <c r="D136" s="6" t="s">
        <v>274</v>
      </c>
      <c r="E136" s="58">
        <f t="shared" si="6"/>
        <v>3</v>
      </c>
      <c r="F136" s="61">
        <v>3</v>
      </c>
      <c r="G136" s="23">
        <v>0</v>
      </c>
      <c r="H136" s="23">
        <v>0</v>
      </c>
      <c r="I136" s="23"/>
      <c r="K136" s="5">
        <f t="shared" si="7"/>
        <v>1</v>
      </c>
    </row>
    <row r="137" spans="1:11" ht="16.5">
      <c r="A137" s="38" t="s">
        <v>700</v>
      </c>
      <c r="B137" s="71" t="s">
        <v>75</v>
      </c>
      <c r="C137" s="43" t="s">
        <v>64</v>
      </c>
      <c r="D137" s="35" t="s">
        <v>70</v>
      </c>
      <c r="E137" s="58">
        <f t="shared" si="6"/>
        <v>3</v>
      </c>
      <c r="F137" s="23">
        <v>3</v>
      </c>
      <c r="G137" s="23">
        <v>0</v>
      </c>
      <c r="H137" s="23">
        <v>0</v>
      </c>
      <c r="I137" s="23"/>
      <c r="K137" s="5">
        <f t="shared" si="7"/>
        <v>1</v>
      </c>
    </row>
    <row r="138" spans="1:11" ht="16.5">
      <c r="A138" s="38" t="s">
        <v>700</v>
      </c>
      <c r="B138" s="71" t="s">
        <v>211</v>
      </c>
      <c r="C138" s="6" t="s">
        <v>207</v>
      </c>
      <c r="D138" s="6" t="s">
        <v>208</v>
      </c>
      <c r="E138" s="58">
        <f t="shared" si="6"/>
        <v>3</v>
      </c>
      <c r="F138" s="61">
        <v>3</v>
      </c>
      <c r="G138" s="23">
        <v>0</v>
      </c>
      <c r="H138" s="23">
        <v>0</v>
      </c>
      <c r="I138" s="23"/>
      <c r="K138" s="5">
        <f t="shared" si="7"/>
        <v>1</v>
      </c>
    </row>
    <row r="139" spans="1:11" ht="16.5">
      <c r="A139" s="38" t="s">
        <v>615</v>
      </c>
      <c r="B139" s="71" t="s">
        <v>448</v>
      </c>
      <c r="C139" s="42" t="s">
        <v>446</v>
      </c>
      <c r="D139" s="6" t="s">
        <v>354</v>
      </c>
      <c r="E139" s="58">
        <f t="shared" si="6"/>
        <v>2</v>
      </c>
      <c r="F139" s="62">
        <v>0</v>
      </c>
      <c r="G139" s="23">
        <v>2</v>
      </c>
      <c r="H139" s="23">
        <v>0</v>
      </c>
      <c r="I139" s="23"/>
      <c r="K139" s="5">
        <f t="shared" si="7"/>
        <v>1</v>
      </c>
    </row>
    <row r="140" spans="1:11" ht="16.5">
      <c r="A140" s="38" t="s">
        <v>615</v>
      </c>
      <c r="B140" s="71" t="s">
        <v>437</v>
      </c>
      <c r="C140" s="6" t="s">
        <v>435</v>
      </c>
      <c r="D140" s="6" t="s">
        <v>333</v>
      </c>
      <c r="E140" s="58">
        <f t="shared" si="6"/>
        <v>2</v>
      </c>
      <c r="F140" s="61">
        <v>0</v>
      </c>
      <c r="G140" s="23">
        <v>2</v>
      </c>
      <c r="H140" s="23">
        <v>0</v>
      </c>
      <c r="I140" s="23"/>
      <c r="K140" s="5">
        <f t="shared" si="7"/>
        <v>1</v>
      </c>
    </row>
    <row r="141" spans="1:11" ht="16.5">
      <c r="A141" s="38" t="s">
        <v>494</v>
      </c>
      <c r="B141" s="71" t="s">
        <v>229</v>
      </c>
      <c r="C141" s="6" t="s">
        <v>230</v>
      </c>
      <c r="D141" s="6" t="s">
        <v>237</v>
      </c>
      <c r="E141" s="58">
        <f t="shared" si="6"/>
        <v>2</v>
      </c>
      <c r="F141" s="61">
        <v>2</v>
      </c>
      <c r="G141" s="23">
        <v>0</v>
      </c>
      <c r="H141" s="23">
        <v>0</v>
      </c>
      <c r="I141" s="23"/>
      <c r="K141" s="5">
        <f t="shared" si="7"/>
        <v>1</v>
      </c>
    </row>
    <row r="142" spans="1:11" ht="16.5">
      <c r="A142" s="38" t="s">
        <v>494</v>
      </c>
      <c r="B142" s="71" t="s">
        <v>51</v>
      </c>
      <c r="C142" s="35" t="s">
        <v>42</v>
      </c>
      <c r="D142" s="35" t="s">
        <v>39</v>
      </c>
      <c r="E142" s="58">
        <f t="shared" si="6"/>
        <v>2</v>
      </c>
      <c r="F142" s="23">
        <v>2</v>
      </c>
      <c r="G142" s="23">
        <v>0</v>
      </c>
      <c r="H142" s="23">
        <v>0</v>
      </c>
      <c r="I142" s="23"/>
      <c r="K142" s="5">
        <f t="shared" si="7"/>
        <v>1</v>
      </c>
    </row>
    <row r="143" spans="1:11" ht="16.5">
      <c r="A143" s="38" t="s">
        <v>494</v>
      </c>
      <c r="B143" s="71" t="s">
        <v>349</v>
      </c>
      <c r="C143" s="6" t="s">
        <v>341</v>
      </c>
      <c r="D143" s="6" t="s">
        <v>333</v>
      </c>
      <c r="E143" s="58">
        <f t="shared" si="6"/>
        <v>2</v>
      </c>
      <c r="F143" s="61">
        <v>2</v>
      </c>
      <c r="G143" s="23">
        <v>0</v>
      </c>
      <c r="H143" s="23">
        <v>0</v>
      </c>
      <c r="I143" s="23"/>
      <c r="K143" s="5">
        <f t="shared" si="7"/>
        <v>1</v>
      </c>
    </row>
    <row r="144" spans="1:11" ht="16.5">
      <c r="A144" s="38" t="s">
        <v>495</v>
      </c>
      <c r="B144" s="71" t="s">
        <v>439</v>
      </c>
      <c r="C144" s="42" t="s">
        <v>440</v>
      </c>
      <c r="D144" s="6" t="s">
        <v>274</v>
      </c>
      <c r="E144" s="58">
        <f t="shared" si="6"/>
        <v>1</v>
      </c>
      <c r="F144" s="61">
        <v>0</v>
      </c>
      <c r="G144" s="23">
        <v>1</v>
      </c>
      <c r="H144" s="23">
        <v>0</v>
      </c>
      <c r="I144" s="23"/>
      <c r="K144" s="5">
        <f t="shared" si="7"/>
        <v>1</v>
      </c>
    </row>
    <row r="145" spans="1:11" ht="16.5">
      <c r="A145" s="38" t="s">
        <v>495</v>
      </c>
      <c r="B145" s="71" t="s">
        <v>438</v>
      </c>
      <c r="C145" s="6" t="s">
        <v>436</v>
      </c>
      <c r="D145" s="6" t="s">
        <v>333</v>
      </c>
      <c r="E145" s="58">
        <f t="shared" si="6"/>
        <v>1</v>
      </c>
      <c r="F145" s="61">
        <v>0</v>
      </c>
      <c r="G145" s="23">
        <v>1</v>
      </c>
      <c r="H145" s="23">
        <v>0</v>
      </c>
      <c r="I145" s="23"/>
      <c r="K145" s="5">
        <f t="shared" si="7"/>
        <v>1</v>
      </c>
    </row>
    <row r="146" spans="1:11" ht="16.5">
      <c r="A146" s="38" t="s">
        <v>487</v>
      </c>
      <c r="B146" s="71" t="s">
        <v>299</v>
      </c>
      <c r="C146" s="6" t="s">
        <v>300</v>
      </c>
      <c r="D146" s="6" t="s">
        <v>274</v>
      </c>
      <c r="E146" s="58">
        <f t="shared" si="6"/>
        <v>1</v>
      </c>
      <c r="F146" s="23">
        <v>1</v>
      </c>
      <c r="G146" s="23">
        <v>0</v>
      </c>
      <c r="H146" s="23">
        <v>0</v>
      </c>
      <c r="I146" s="23"/>
      <c r="K146" s="5">
        <f t="shared" si="7"/>
        <v>1</v>
      </c>
    </row>
    <row r="147" spans="1:11" ht="16.5">
      <c r="A147" s="38" t="s">
        <v>476</v>
      </c>
      <c r="B147" s="71" t="s">
        <v>277</v>
      </c>
      <c r="C147" s="35" t="s">
        <v>278</v>
      </c>
      <c r="D147" s="35" t="s">
        <v>274</v>
      </c>
      <c r="E147" s="58">
        <f t="shared" si="6"/>
        <v>0</v>
      </c>
      <c r="F147" s="23">
        <v>0</v>
      </c>
      <c r="G147" s="23">
        <v>0</v>
      </c>
      <c r="H147" s="23">
        <v>0</v>
      </c>
      <c r="I147" s="23"/>
      <c r="K147" s="5">
        <f t="shared" si="7"/>
        <v>0</v>
      </c>
    </row>
    <row r="148" ht="16.5">
      <c r="K148" s="5">
        <f>COUNTIF(K3:K147,"&gt;1")</f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Евгений</cp:lastModifiedBy>
  <dcterms:created xsi:type="dcterms:W3CDTF">2010-10-12T09:29:11Z</dcterms:created>
  <dcterms:modified xsi:type="dcterms:W3CDTF">2016-03-01T17:30:48Z</dcterms:modified>
  <cp:category/>
  <cp:version/>
  <cp:contentType/>
  <cp:contentStatus/>
</cp:coreProperties>
</file>